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5 - Zdravotně techni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'D.1.5 - Zdravotně technic...'!$C$126:$K$346</definedName>
    <definedName name="_xlnm.Print_Area" localSheetId="1">'D.1.5 - Zdravotně technic...'!$C$4:$J$76,'D.1.5 - Zdravotně technic...'!$C$82:$J$108,'D.1.5 - Zdravotně technic...'!$C$114:$J$346</definedName>
    <definedName name="_xlnm.Print_Titles" localSheetId="1">'D.1.5 - Zdravotně technic...'!$126:$126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91"/>
  <c r="J20"/>
  <c r="J18"/>
  <c r="E18"/>
  <c r="F92"/>
  <c r="J17"/>
  <c r="J15"/>
  <c r="E15"/>
  <c r="F123"/>
  <c r="J14"/>
  <c r="J12"/>
  <c r="J121"/>
  <c r="E7"/>
  <c r="E85"/>
  <c i="1" r="L90"/>
  <c r="AM90"/>
  <c r="AM89"/>
  <c r="L89"/>
  <c r="AM87"/>
  <c r="L87"/>
  <c r="L85"/>
  <c r="L84"/>
  <c i="2" r="BK346"/>
  <c r="J331"/>
  <c r="BK328"/>
  <c r="J328"/>
  <c r="J319"/>
  <c r="BK315"/>
  <c r="J310"/>
  <c r="BK305"/>
  <c r="BK300"/>
  <c r="J295"/>
  <c r="BK268"/>
  <c r="J261"/>
  <c r="J253"/>
  <c r="BK239"/>
  <c r="J216"/>
  <c r="J204"/>
  <c r="J186"/>
  <c r="J164"/>
  <c r="BK137"/>
  <c r="F34"/>
  <c r="BK292"/>
  <c r="J280"/>
  <c r="J251"/>
  <c r="BK228"/>
  <c r="BK196"/>
  <c r="BK173"/>
  <c r="BK163"/>
  <c r="BK147"/>
  <c r="J344"/>
  <c r="J338"/>
  <c r="BK333"/>
  <c r="BK316"/>
  <c r="BK309"/>
  <c r="J278"/>
  <c r="J246"/>
  <c r="J213"/>
  <c r="BK199"/>
  <c r="BK185"/>
  <c r="J162"/>
  <c r="J139"/>
  <c r="BK190"/>
  <c r="J159"/>
  <c r="BK131"/>
  <c r="BK324"/>
  <c r="J321"/>
  <c r="BK311"/>
  <c r="J299"/>
  <c r="BK287"/>
  <c r="BK270"/>
  <c r="J240"/>
  <c r="BK226"/>
  <c r="BK204"/>
  <c r="BK193"/>
  <c r="BK176"/>
  <c r="BK160"/>
  <c r="BK145"/>
  <c r="J292"/>
  <c r="BK262"/>
  <c r="BK231"/>
  <c r="J214"/>
  <c r="J193"/>
  <c r="J190"/>
  <c r="BK178"/>
  <c r="BK140"/>
  <c r="BK130"/>
  <c r="J293"/>
  <c r="J286"/>
  <c r="BK255"/>
  <c r="J242"/>
  <c r="J218"/>
  <c r="J208"/>
  <c r="BK175"/>
  <c r="BK161"/>
  <c r="J153"/>
  <c r="BK345"/>
  <c r="BK341"/>
  <c r="J335"/>
  <c r="BK317"/>
  <c r="BK310"/>
  <c r="BK290"/>
  <c r="J249"/>
  <c r="J241"/>
  <c r="J220"/>
  <c r="BK207"/>
  <c r="BK187"/>
  <c r="J160"/>
  <c r="BK143"/>
  <c i="1" r="AS94"/>
  <c i="2" r="BK340"/>
  <c r="J330"/>
  <c r="BK320"/>
  <c r="J313"/>
  <c r="BK306"/>
  <c r="BK299"/>
  <c r="BK288"/>
  <c r="BK257"/>
  <c r="J230"/>
  <c r="J202"/>
  <c r="J177"/>
  <c r="J156"/>
  <c r="BK326"/>
  <c r="BK322"/>
  <c r="J314"/>
  <c r="J305"/>
  <c r="BK295"/>
  <c r="BK278"/>
  <c r="J257"/>
  <c r="J234"/>
  <c r="J211"/>
  <c r="J196"/>
  <c r="J178"/>
  <c r="J157"/>
  <c r="BK304"/>
  <c r="BK247"/>
  <c r="BK220"/>
  <c r="J197"/>
  <c r="J182"/>
  <c r="J138"/>
  <c r="BK294"/>
  <c r="J272"/>
  <c r="BK241"/>
  <c r="BK219"/>
  <c r="J195"/>
  <c r="BK162"/>
  <c r="J345"/>
  <c r="J342"/>
  <c r="J336"/>
  <c r="BK318"/>
  <c r="J306"/>
  <c r="BK243"/>
  <c r="J226"/>
  <c r="BK208"/>
  <c r="BK189"/>
  <c r="J165"/>
  <c r="BK141"/>
  <c r="BK210"/>
  <c r="BK180"/>
  <c r="J169"/>
  <c r="J140"/>
  <c r="J287"/>
  <c r="BK253"/>
  <c r="J233"/>
  <c r="BK212"/>
  <c r="BK194"/>
  <c r="J187"/>
  <c r="J150"/>
  <c r="J134"/>
  <c r="BK296"/>
  <c r="J288"/>
  <c r="BK261"/>
  <c r="J239"/>
  <c r="BK217"/>
  <c r="J199"/>
  <c r="J167"/>
  <c r="BK157"/>
  <c r="BK134"/>
  <c r="J343"/>
  <c r="BK337"/>
  <c r="J334"/>
  <c r="BK319"/>
  <c r="BK312"/>
  <c r="J303"/>
  <c r="J262"/>
  <c r="J231"/>
  <c r="BK216"/>
  <c r="J194"/>
  <c r="J171"/>
  <c r="BK153"/>
  <c r="J131"/>
  <c r="J340"/>
  <c r="J323"/>
  <c r="J315"/>
  <c r="BK303"/>
  <c r="J289"/>
  <c r="J276"/>
  <c r="J259"/>
  <c r="BK236"/>
  <c r="BK222"/>
  <c r="J198"/>
  <c r="J179"/>
  <c r="J163"/>
  <c r="BK289"/>
  <c r="J268"/>
  <c r="BK221"/>
  <c r="J206"/>
  <c r="J183"/>
  <c r="BK139"/>
  <c r="F36"/>
  <c r="BK331"/>
  <c r="BK330"/>
  <c r="BK327"/>
  <c r="J318"/>
  <c r="J311"/>
  <c r="BK307"/>
  <c r="BK302"/>
  <c r="BK291"/>
  <c r="BK264"/>
  <c r="J247"/>
  <c r="BK223"/>
  <c r="BK209"/>
  <c r="BK182"/>
  <c r="BK166"/>
  <c r="J143"/>
  <c r="J346"/>
  <c r="BK323"/>
  <c r="J320"/>
  <c r="J309"/>
  <c r="J294"/>
  <c r="J274"/>
  <c r="J245"/>
  <c r="BK224"/>
  <c r="BK201"/>
  <c r="BK183"/>
  <c r="BK172"/>
  <c r="J142"/>
  <c r="BK284"/>
  <c r="BK245"/>
  <c r="J210"/>
  <c r="J191"/>
  <c r="BK142"/>
  <c r="F35"/>
  <c r="J222"/>
  <c r="J188"/>
  <c r="BK169"/>
  <c r="BK155"/>
  <c r="J135"/>
  <c r="BK325"/>
  <c r="J324"/>
  <c r="BK321"/>
  <c r="J316"/>
  <c r="BK308"/>
  <c r="BK297"/>
  <c r="J284"/>
  <c r="BK272"/>
  <c r="J264"/>
  <c r="BK244"/>
  <c r="J232"/>
  <c r="BK202"/>
  <c r="BK191"/>
  <c r="BK171"/>
  <c r="J132"/>
  <c r="BK282"/>
  <c r="BK249"/>
  <c r="J224"/>
  <c r="J207"/>
  <c r="J192"/>
  <c r="BK149"/>
  <c r="BK132"/>
  <c r="BK218"/>
  <c r="J201"/>
  <c r="BK181"/>
  <c r="J161"/>
  <c r="J145"/>
  <c r="J133"/>
  <c r="BK197"/>
  <c r="J175"/>
  <c r="J155"/>
  <c r="BK293"/>
  <c r="J270"/>
  <c r="BK240"/>
  <c r="J215"/>
  <c r="BK200"/>
  <c r="J184"/>
  <c r="BK167"/>
  <c r="BK133"/>
  <c r="J291"/>
  <c r="BK258"/>
  <c r="J243"/>
  <c r="BK230"/>
  <c r="J209"/>
  <c r="J189"/>
  <c r="BK165"/>
  <c r="BK150"/>
  <c r="BK344"/>
  <c r="J341"/>
  <c r="BK336"/>
  <c r="J333"/>
  <c r="BK313"/>
  <c r="BK298"/>
  <c r="BK251"/>
  <c r="J236"/>
  <c r="J221"/>
  <c r="BK203"/>
  <c r="BK179"/>
  <c r="BK158"/>
  <c r="J137"/>
  <c r="J176"/>
  <c r="J34"/>
  <c r="BK211"/>
  <c r="J180"/>
  <c r="BK164"/>
  <c r="J154"/>
  <c r="J136"/>
  <c r="BK342"/>
  <c r="J337"/>
  <c r="BK334"/>
  <c r="J332"/>
  <c r="J307"/>
  <c r="BK274"/>
  <c r="J238"/>
  <c r="J212"/>
  <c r="BK192"/>
  <c r="BK174"/>
  <c r="BK159"/>
  <c r="BK138"/>
  <c r="J200"/>
  <c r="J181"/>
  <c r="J158"/>
  <c r="J130"/>
  <c r="BK276"/>
  <c r="J258"/>
  <c r="BK238"/>
  <c r="J219"/>
  <c r="BK198"/>
  <c r="BK188"/>
  <c r="J174"/>
  <c r="BK136"/>
  <c r="J297"/>
  <c r="J290"/>
  <c r="J282"/>
  <c r="BK246"/>
  <c r="BK234"/>
  <c r="BK214"/>
  <c r="J185"/>
  <c r="J166"/>
  <c r="BK156"/>
  <c r="J141"/>
  <c r="BK343"/>
  <c r="BK338"/>
  <c r="BK335"/>
  <c r="BK332"/>
  <c r="BK314"/>
  <c r="J300"/>
  <c r="J260"/>
  <c r="BK242"/>
  <c r="J223"/>
  <c r="BK206"/>
  <c r="BK177"/>
  <c r="BK154"/>
  <c r="BK135"/>
  <c r="J326"/>
  <c r="J308"/>
  <c r="J304"/>
  <c r="J298"/>
  <c r="BK266"/>
  <c r="BK259"/>
  <c r="J244"/>
  <c r="J228"/>
  <c r="BK213"/>
  <c r="BK195"/>
  <c r="BK184"/>
  <c r="J172"/>
  <c r="J147"/>
  <c r="J327"/>
  <c r="J325"/>
  <c r="J322"/>
  <c r="J317"/>
  <c r="J312"/>
  <c r="J302"/>
  <c r="J296"/>
  <c r="BK280"/>
  <c r="J266"/>
  <c r="J255"/>
  <c r="BK233"/>
  <c r="BK215"/>
  <c r="J203"/>
  <c r="BK186"/>
  <c r="J173"/>
  <c r="J149"/>
  <c r="BK286"/>
  <c r="BK260"/>
  <c r="BK232"/>
  <c r="J217"/>
  <c r="F37"/>
  <c l="1" r="BK168"/>
  <c r="J168"/>
  <c r="J103"/>
  <c r="T129"/>
  <c r="P168"/>
  <c r="R301"/>
  <c r="P146"/>
  <c r="BK235"/>
  <c r="J235"/>
  <c r="J104"/>
  <c r="P329"/>
  <c r="BK129"/>
  <c r="T146"/>
  <c r="R152"/>
  <c r="T235"/>
  <c r="BK339"/>
  <c r="J339"/>
  <c r="J107"/>
  <c r="BK146"/>
  <c r="J146"/>
  <c r="J100"/>
  <c r="R168"/>
  <c r="BK301"/>
  <c r="J301"/>
  <c r="J105"/>
  <c r="T329"/>
  <c r="BK152"/>
  <c r="BK151"/>
  <c r="J151"/>
  <c r="J101"/>
  <c r="T152"/>
  <c r="P235"/>
  <c r="P301"/>
  <c r="R329"/>
  <c r="P339"/>
  <c r="P129"/>
  <c r="P128"/>
  <c r="P152"/>
  <c r="P151"/>
  <c r="R235"/>
  <c r="BK329"/>
  <c r="J329"/>
  <c r="J106"/>
  <c r="R339"/>
  <c r="R129"/>
  <c r="R128"/>
  <c r="R146"/>
  <c r="T168"/>
  <c r="T301"/>
  <c r="T339"/>
  <c r="BK144"/>
  <c r="J144"/>
  <c r="J99"/>
  <c r="E117"/>
  <c r="F124"/>
  <c r="BE132"/>
  <c r="BE134"/>
  <c r="BE157"/>
  <c r="BE164"/>
  <c r="BE169"/>
  <c r="BE173"/>
  <c r="BE191"/>
  <c r="BE193"/>
  <c r="BE195"/>
  <c r="BE198"/>
  <c r="BE204"/>
  <c r="BE211"/>
  <c r="BE222"/>
  <c r="BE224"/>
  <c r="BE230"/>
  <c r="BE240"/>
  <c r="BE247"/>
  <c r="BE259"/>
  <c r="BE261"/>
  <c r="BE272"/>
  <c r="BE276"/>
  <c r="BE287"/>
  <c r="BE292"/>
  <c r="BE295"/>
  <c r="BE300"/>
  <c r="BE303"/>
  <c r="BE304"/>
  <c r="BE305"/>
  <c r="BE306"/>
  <c r="BE307"/>
  <c r="BE308"/>
  <c r="BE309"/>
  <c r="BE310"/>
  <c r="BE313"/>
  <c r="BE315"/>
  <c r="BE316"/>
  <c r="BE332"/>
  <c r="BE333"/>
  <c r="BE334"/>
  <c r="BE335"/>
  <c r="BE336"/>
  <c r="BE337"/>
  <c r="BE341"/>
  <c r="BE342"/>
  <c r="BE343"/>
  <c r="BE344"/>
  <c r="BE345"/>
  <c r="J89"/>
  <c r="J124"/>
  <c r="BE130"/>
  <c r="BE131"/>
  <c r="BE135"/>
  <c r="BE138"/>
  <c r="BE139"/>
  <c r="BE140"/>
  <c r="BE142"/>
  <c r="BE143"/>
  <c r="BE149"/>
  <c r="BE171"/>
  <c r="BE179"/>
  <c r="BE182"/>
  <c r="BE184"/>
  <c r="BE200"/>
  <c r="BE207"/>
  <c r="BE218"/>
  <c r="BE220"/>
  <c r="BE221"/>
  <c r="BE226"/>
  <c r="BE242"/>
  <c r="BE249"/>
  <c r="BE257"/>
  <c r="BE260"/>
  <c r="BE264"/>
  <c r="BE270"/>
  <c r="BE278"/>
  <c r="BE284"/>
  <c r="BE346"/>
  <c i="1" r="BC95"/>
  <c r="AW95"/>
  <c i="2" r="J123"/>
  <c r="BE133"/>
  <c r="BE137"/>
  <c r="BE153"/>
  <c r="BE155"/>
  <c r="BE158"/>
  <c r="BE160"/>
  <c r="BE162"/>
  <c r="BE163"/>
  <c r="BE165"/>
  <c r="BE172"/>
  <c r="BE177"/>
  <c r="BE178"/>
  <c r="BE180"/>
  <c r="BE186"/>
  <c r="BE187"/>
  <c r="BE188"/>
  <c r="BE196"/>
  <c r="BE201"/>
  <c r="BE202"/>
  <c r="BE203"/>
  <c r="BE208"/>
  <c r="BE210"/>
  <c r="BE213"/>
  <c r="BE214"/>
  <c r="BE215"/>
  <c r="BE216"/>
  <c r="BE223"/>
  <c r="BE228"/>
  <c r="BE241"/>
  <c r="BE243"/>
  <c r="BE244"/>
  <c r="BE245"/>
  <c r="BE255"/>
  <c r="BE266"/>
  <c r="BE274"/>
  <c r="BE280"/>
  <c r="BE289"/>
  <c r="BE291"/>
  <c r="BE294"/>
  <c r="BE296"/>
  <c r="BE298"/>
  <c r="BE338"/>
  <c i="1" r="BB95"/>
  <c i="2" r="BE141"/>
  <c r="BE147"/>
  <c r="BE150"/>
  <c r="BE154"/>
  <c r="BE156"/>
  <c r="BE159"/>
  <c r="BE161"/>
  <c r="BE166"/>
  <c r="BE174"/>
  <c r="BE175"/>
  <c r="BE185"/>
  <c r="BE189"/>
  <c r="BE190"/>
  <c r="BE192"/>
  <c r="BE199"/>
  <c r="BE206"/>
  <c r="BE209"/>
  <c r="BE212"/>
  <c r="BE217"/>
  <c r="BE219"/>
  <c r="BE231"/>
  <c r="BE232"/>
  <c r="BE239"/>
  <c r="BE246"/>
  <c r="BE253"/>
  <c r="BE262"/>
  <c r="BE268"/>
  <c r="BE282"/>
  <c r="BE286"/>
  <c r="BE288"/>
  <c r="BE293"/>
  <c r="BE299"/>
  <c r="BE312"/>
  <c r="BE320"/>
  <c r="BE321"/>
  <c r="BE322"/>
  <c r="BE323"/>
  <c r="BE324"/>
  <c r="BE325"/>
  <c r="BE326"/>
  <c r="BE327"/>
  <c r="F91"/>
  <c r="BE136"/>
  <c r="BE145"/>
  <c r="BE167"/>
  <c r="BE176"/>
  <c r="BE181"/>
  <c r="BE183"/>
  <c r="BE194"/>
  <c r="BE197"/>
  <c r="BE233"/>
  <c r="BE234"/>
  <c r="BE236"/>
  <c r="BE238"/>
  <c r="BE251"/>
  <c r="BE258"/>
  <c r="BE290"/>
  <c r="BE297"/>
  <c r="BE302"/>
  <c r="BE311"/>
  <c r="BE314"/>
  <c r="BE317"/>
  <c r="BE318"/>
  <c r="BE319"/>
  <c r="BE328"/>
  <c r="BE330"/>
  <c r="BE331"/>
  <c r="BE340"/>
  <c i="1" r="BA95"/>
  <c r="BD95"/>
  <c r="BB94"/>
  <c r="W31"/>
  <c r="BC94"/>
  <c r="W32"/>
  <c r="BA94"/>
  <c r="W30"/>
  <c r="BD94"/>
  <c r="W33"/>
  <c i="2" l="1" r="T151"/>
  <c r="P127"/>
  <c i="1" r="AU95"/>
  <c i="2" r="R151"/>
  <c r="R127"/>
  <c r="T128"/>
  <c r="T127"/>
  <c r="BK128"/>
  <c r="BK127"/>
  <c r="J127"/>
  <c r="J96"/>
  <c r="J129"/>
  <c r="J98"/>
  <c r="J152"/>
  <c r="J102"/>
  <c i="1" r="AW94"/>
  <c r="AK30"/>
  <c r="AX94"/>
  <c i="2" r="F33"/>
  <c i="1" r="AZ95"/>
  <c r="AZ94"/>
  <c r="W29"/>
  <c r="AU94"/>
  <c r="AY94"/>
  <c i="2" r="J33"/>
  <c i="1" r="AV95"/>
  <c r="AT95"/>
  <c i="2" l="1" r="J128"/>
  <c r="J97"/>
  <c r="J30"/>
  <c i="1" r="AG95"/>
  <c r="AG94"/>
  <c r="AK26"/>
  <c r="AV94"/>
  <c r="AK29"/>
  <c i="2" l="1" r="J39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<sst xmlns="http://schemas.openxmlformats.org/spreadsheetml/2006/main">
  <si>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</si>
  <si>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</si>
  <si>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</si>
  <si>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</si>
  <si>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</si>
  <si>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{1f2b4fb3-7152-4622-9a17-c6687d0a2acc}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</si>
  <si>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</si>
  <si>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</si>
  <si>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</si>
  <si>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</si>
  <si>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</si>
  <si>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</si>
  <si>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</si>
  <si>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</si>
  <si>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UP_Znojmo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</si>
  <si>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</si>
  <si>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</si>
  <si>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Urgentní příjem 3.etapa - Zbudování urgentního příjmu v objektu A1 1.NP</t>
  </si>
  <si>
    <t>KSO:</t>
  </si>
  <si>
    <t>CC-CZ:</t>
  </si>
  <si>
    <t>Místo:</t>
  </si>
  <si>
    <t xml:space="preserve"> </t>
  </si>
  <si>
    <t>Datum:</t>
  </si>
  <si>
    <t>30. 6. 2025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</si>
  <si>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</si>
  <si>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</si>
  <si>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</si>
  <si>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</si>
  <si>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</si>
  <si>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</si>
  <si>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</si>
  <si>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</si>
  <si>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</si>
  <si>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</si>
  <si>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</si>
  <si>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</si>
  <si>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</si>
  <si>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</si>
  <si>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</si>
  <si>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</si>
  <si>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</si>
  <si>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</si>
  <si>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</si>
  <si>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</si>
  <si>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</si>
  <si>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</si>
  <si>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</si>
  <si>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</si>
  <si>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</si>
  <si>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</si>
  <si>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</si>
  <si>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</si>
  <si>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</si>
  <si>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</si>
  <si>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</si>
  <si>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</si>
  <si>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</si>
  <si>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</si>
  <si>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</si>
  <si>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</si>
  <si>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</si>
  <si>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</si>
  <si>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</si>
  <si>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</si>
  <si>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</si>
  <si>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</si>
  <si>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</si>
  <si>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</si>
  <si>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</si>
  <si>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</si>
  <si>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</si>
  <si>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</si>
  <si>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</si>
  <si>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</si>
  <si>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</si>
  <si>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</si>
  <si>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</si>
  <si>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</si>
  <si>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D.1.5</t>
  </si>
  <si>
    <t>Zdravotně technické instalace</t>
  </si>
  <si>
    <t>STA</t>
  </si>
  <si>
    <t>1</t>
  </si>
  <si>
    <t>{2dab8bfe-9c2d-4799-8fcb-774514c65ce1}</t>
  </si>
  <si>
    <t>2</t>
  </si>
  <si>
    <t>KRYCÍ LIST SOUPISU PRACÍ</t>
  </si>
  <si>
    <t>Objekt:</t>
  </si>
  <si>
    <t>D.1.5 -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</si>
  <si>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</si>
  <si>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</si>
  <si>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</si>
  <si>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</si>
  <si>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</si>
  <si>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</si>
  <si>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</si>
  <si>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</si>
  <si>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</si>
  <si>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</si>
  <si>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</si>
  <si>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</si>
  <si>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</si>
  <si>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</si>
  <si>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</si>
  <si>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protipožární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</si>
  <si>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</si>
  <si>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</si>
  <si>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</si>
  <si>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</si>
  <si>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</si>
  <si>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</si>
  <si>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</si>
  <si>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</si>
  <si>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</si>
  <si>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</si>
  <si>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</si>
  <si>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</si>
  <si>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</si>
  <si>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</si>
  <si>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</si>
  <si>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</si>
  <si>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</si>
  <si>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26</t>
  </si>
  <si>
    <t>K</t>
  </si>
  <si>
    <t>132212331</t>
  </si>
  <si>
    <t>Hloubení nezapažených rýh šířky přes 800 do 2 000 mm ručně s urovnáním dna do předepsaného profilu a spádu v hornině třídy těžitelnosti I skupiny 3 soudržných</t>
  </si>
  <si>
    <t>m3</t>
  </si>
  <si>
    <t>4</t>
  </si>
  <si>
    <t>-1881516113</t>
  </si>
  <si>
    <t>16</t>
  </si>
  <si>
    <t>132254203</t>
  </si>
  <si>
    <t>Hloubení zapažených rýh šířky přes 800 do 2 000 mm strojně s urovnáním dna do předepsaného profilu a spádu v hornině třídy těžitelnosti I skupiny 3 přes 50 do 100 m3</t>
  </si>
  <si>
    <t>-1807850157</t>
  </si>
  <si>
    <t>3</t>
  </si>
  <si>
    <t>151101101</t>
  </si>
  <si>
    <t>Zřízení pažení a rozepření stěn rýh pro podzemní vedení příložné pro jakoukoliv mezerovitost, hloubky do 2 m</t>
  </si>
  <si>
    <t>m2</t>
  </si>
  <si>
    <t>-610080446</t>
  </si>
  <si>
    <t>151101111</t>
  </si>
  <si>
    <t>Odstranění pažení a rozepření stěn rýh pro podzemní vedení s uložením materiálu na vzdálenost do 3 m od kraje výkopu příložné, hloubky do 2 m</t>
  </si>
  <si>
    <t>-166001344</t>
  </si>
  <si>
    <t>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</si>
  <si>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</si>
  <si>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</si>
  <si>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693214333</t>
  </si>
  <si>
    <t>6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</si>
  <si>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</si>
  <si>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</si>
  <si>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-476308309</t>
  </si>
  <si>
    <t>17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</si>
  <si>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</si>
  <si>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</si>
  <si>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1613472696</t>
  </si>
  <si>
    <t>18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</si>
  <si>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</si>
  <si>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</si>
  <si>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-763859564</t>
  </si>
  <si>
    <t>19</t>
  </si>
  <si>
    <t>167151101</t>
  </si>
  <si>
    <t>Nakládání, skládání a překládání neulehlého výkopku nebo sypaniny strojně nakládání, množství do 100 m3, z horniny třídy těžitelnosti I, skupiny 1 až 3</t>
  </si>
  <si>
    <t>1324157820</t>
  </si>
  <si>
    <t>20</t>
  </si>
  <si>
    <t>171201221</t>
  </si>
  <si>
    <t>Poplatek za uložení stavebního odpadu na skládce (skládkovné) zeminy a kamení zatříděného do Katalogu odpadů pod kódem 17 05 04</t>
  </si>
  <si>
    <t>t</t>
  </si>
  <si>
    <t>1791289060</t>
  </si>
  <si>
    <t>171251201</t>
  </si>
  <si>
    <t>Uložení sypaniny na skládky nebo meziskládky bez hutnění s upravením uložené sypaniny do předepsaného tvaru</t>
  </si>
  <si>
    <t>-1932686158</t>
  </si>
  <si>
    <t>22</t>
  </si>
  <si>
    <t>174151101</t>
  </si>
  <si>
    <t>Zásyp sypaninou z jakékoliv horniny strojně s uložením výkopku ve vrstvách se zhutněním jam, šachet, rýh nebo kolem objektů v těchto vykopávkách</t>
  </si>
  <si>
    <t>200939622</t>
  </si>
  <si>
    <t>23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</si>
  <si>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</si>
  <si>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</si>
  <si>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156736076</t>
  </si>
  <si>
    <t>24</t>
  </si>
  <si>
    <t>M</t>
  </si>
  <si>
    <t>58331351</t>
  </si>
  <si>
    <t>kamenivo těžené drobné frakce 0/4</t>
  </si>
  <si>
    <t>8</t>
  </si>
  <si>
    <t>-613261961</t>
  </si>
  <si>
    <t>Vodorovné konstrukce</t>
  </si>
  <si>
    <t>25</t>
  </si>
  <si>
    <t>451572111</t>
  </si>
  <si>
    <t>Lože pod potrubí, stoky a drobné objekty v otevřeném výkopu z kameniva drobného těženého 0 až 4 mm</t>
  </si>
  <si>
    <t>-1120711236</t>
  </si>
  <si>
    <t>9</t>
  </si>
  <si>
    <t>Ostatní konstrukce a práce, bourání</t>
  </si>
  <si>
    <t>27</t>
  </si>
  <si>
    <t>89290010R</t>
  </si>
  <si>
    <t>Jádrový odvrt prostupů potrubí stropem, stěnou</t>
  </si>
  <si>
    <t>kus</t>
  </si>
  <si>
    <t>-653012823</t>
  </si>
  <si>
    <t>P</t>
  </si>
  <si>
    <t>Poznámka k položce:_x000d_
Vrt stropem pro potrubí DN100, délka 300 mm</t>
  </si>
  <si>
    <t>29</t>
  </si>
  <si>
    <t>971052361</t>
  </si>
  <si>
    <t>Vybourání a prorážení otvorů v železobetonových příčkách a zdech základových nebo nadzákladových, plochy do 0,09 m2, tl. do 600 mm</t>
  </si>
  <si>
    <t>-2059876887</t>
  </si>
  <si>
    <t>28</t>
  </si>
  <si>
    <t>R-9709001</t>
  </si>
  <si>
    <t>Stavební výpomoce, pomocné zednické práce, montážní práce a nespecifikované práce</t>
  </si>
  <si>
    <t>hod</t>
  </si>
  <si>
    <t>1306907850</t>
  </si>
  <si>
    <t>PSV</t>
  </si>
  <si>
    <t>Práce a dodávky PSV</t>
  </si>
  <si>
    <t>713</t>
  </si>
  <si>
    <t>Izolace tepelné</t>
  </si>
  <si>
    <t>102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</si>
  <si>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</si>
  <si>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</si>
  <si>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m</t>
  </si>
  <si>
    <t>1184356273</t>
  </si>
  <si>
    <t>103</t>
  </si>
  <si>
    <t>63154003</t>
  </si>
  <si>
    <t>pouzdro izolační potrubní z minerální vlny s Al fólií max. 250/100°C 18/20mm</t>
  </si>
  <si>
    <t>32</t>
  </si>
  <si>
    <t>63229033</t>
  </si>
  <si>
    <t>104</t>
  </si>
  <si>
    <t>63154004</t>
  </si>
  <si>
    <t>pouzdro izolační potrubní z minerální vlny s Al fólií max. 250/100°C 22/20mm</t>
  </si>
  <si>
    <t>491602391</t>
  </si>
  <si>
    <t>105</t>
  </si>
  <si>
    <t>63154005</t>
  </si>
  <si>
    <t>pouzdro izolační potrubní z minerální vlny s Al fólií max. 250/100°C 28/20mm</t>
  </si>
  <si>
    <t>1129224460</t>
  </si>
  <si>
    <t>106</t>
  </si>
  <si>
    <t>63154006</t>
  </si>
  <si>
    <t>pouzdro izolační potrubní z minerální vlny s Al fólií max. 250/100°C 35/20mm</t>
  </si>
  <si>
    <t>714684734</t>
  </si>
  <si>
    <t>107</t>
  </si>
  <si>
    <t>63154531</t>
  </si>
  <si>
    <t>pouzdro izolační potrubní z minerální vlny s Al fólií max. 250/100°C 28/30mm</t>
  </si>
  <si>
    <t>-657692124</t>
  </si>
  <si>
    <t>108</t>
  </si>
  <si>
    <t>63154532</t>
  </si>
  <si>
    <t>pouzdro izolační potrubní z minerální vlny s Al fólií max. 250/100°C 35/30mm</t>
  </si>
  <si>
    <t>-1380607991</t>
  </si>
  <si>
    <t>109</t>
  </si>
  <si>
    <t>63154007</t>
  </si>
  <si>
    <t>pouzdro izolační potrubní z minerální vlny s Al fólií max. 250/100°C 42/20mm</t>
  </si>
  <si>
    <t>1007562495</t>
  </si>
  <si>
    <t>110</t>
  </si>
  <si>
    <t>63154533</t>
  </si>
  <si>
    <t>pouzdro izolační potrubní z minerální vlny s Al fólií max. 250/100°C 42/30mm</t>
  </si>
  <si>
    <t>-611976832</t>
  </si>
  <si>
    <t>111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</si>
  <si>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</si>
  <si>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</si>
  <si>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1362083270</t>
  </si>
  <si>
    <t>112</t>
  </si>
  <si>
    <t>63154537</t>
  </si>
  <si>
    <t>pouzdro izolační potrubní z minerální vlny s Al fólií max. 250/100°C 76/30mm</t>
  </si>
  <si>
    <t>1392705073</t>
  </si>
  <si>
    <t>113</t>
  </si>
  <si>
    <t>713463213</t>
  </si>
  <si>
    <t>Montáž izolace tepelné potrubí a ohybů tvarovkami nebo deskami potrubními pouzdry s povrchovou úpravou hliníkovou fólií (izolační materiál ve specifikaci) přelepenými samolepící hliníkovou páskou potrubí jednovrstvá D přes 100 do 150 mm</t>
  </si>
  <si>
    <t>-2128087896</t>
  </si>
  <si>
    <t>114</t>
  </si>
  <si>
    <t>63154542</t>
  </si>
  <si>
    <t>pouzdro izolační potrubní z minerální vlny s Al fólií max. 250/100°C 133/30mm</t>
  </si>
  <si>
    <t>-1767686000</t>
  </si>
  <si>
    <t>115</t>
  </si>
  <si>
    <t>28318016</t>
  </si>
  <si>
    <t>páska Al samolepicí plná š 38mm</t>
  </si>
  <si>
    <t>-2090584769</t>
  </si>
  <si>
    <t>116</t>
  </si>
  <si>
    <t>998713202</t>
  </si>
  <si>
    <t>Přesun hmot pro izolace tepelné stanovený procentní sazbou (%) z ceny vodorovná dopravní vzdálenost do 50 m s užitím mechanizace v objektech výšky přes 6 do 12 m</t>
  </si>
  <si>
    <t>%</t>
  </si>
  <si>
    <t>-353666293</t>
  </si>
  <si>
    <t>721</t>
  </si>
  <si>
    <t>Zdravotechnika - vnitřní kanalizace</t>
  </si>
  <si>
    <t>30</t>
  </si>
  <si>
    <t>45810001R</t>
  </si>
  <si>
    <t>kotevní prvky pro potrubí kanalizace pod stropem, po stěně</t>
  </si>
  <si>
    <t>-920326466</t>
  </si>
  <si>
    <t>Poznámka k položce:_x000d_
- cena za dodávku a montáž úchytného, závěsného a kotevního materiálu</t>
  </si>
  <si>
    <t>56</t>
  </si>
  <si>
    <t>721110963</t>
  </si>
  <si>
    <t>Opravy odpadního potrubí kameninového propojení dosavadního potrubí DN 150</t>
  </si>
  <si>
    <t>787401007</t>
  </si>
  <si>
    <t>57</t>
  </si>
  <si>
    <t>721110973</t>
  </si>
  <si>
    <t>Opravy odpadního potrubí kameninového krácení trub DN 150</t>
  </si>
  <si>
    <t>1708308995</t>
  </si>
  <si>
    <t>31</t>
  </si>
  <si>
    <t>721140802</t>
  </si>
  <si>
    <t>Demontáž potrubí z litinových trub odpadních nebo dešťových do DN 100</t>
  </si>
  <si>
    <t>-1056102835</t>
  </si>
  <si>
    <t>721140806</t>
  </si>
  <si>
    <t>Demontáž potrubí z litinových trub odpadních nebo dešťových přes 100 do DN 200</t>
  </si>
  <si>
    <t>875176996</t>
  </si>
  <si>
    <t>36</t>
  </si>
  <si>
    <t>721140913</t>
  </si>
  <si>
    <t>Opravy odpadního potrubí litinového propojení dosavadního potrubí DN 75</t>
  </si>
  <si>
    <t>2111788407</t>
  </si>
  <si>
    <t>37</t>
  </si>
  <si>
    <t>721140915</t>
  </si>
  <si>
    <t>Opravy odpadního potrubí litinového propojení dosavadního potrubí DN 100</t>
  </si>
  <si>
    <t>-2296593</t>
  </si>
  <si>
    <t>38</t>
  </si>
  <si>
    <t>721140916</t>
  </si>
  <si>
    <t>Opravy odpadního potrubí litinového propojení dosavadního potrubí DN 125</t>
  </si>
  <si>
    <t>-1445176579</t>
  </si>
  <si>
    <t>33</t>
  </si>
  <si>
    <t>721171803</t>
  </si>
  <si>
    <t>Demontáž potrubí z novodurových trub odpadních nebo připojovacích do D 75</t>
  </si>
  <si>
    <t>623866655</t>
  </si>
  <si>
    <t>34</t>
  </si>
  <si>
    <t>721171808</t>
  </si>
  <si>
    <t>Demontáž potrubí z novodurových trub odpadních nebo připojovacích přes 75 do D 114</t>
  </si>
  <si>
    <t>-326474285</t>
  </si>
  <si>
    <t>35</t>
  </si>
  <si>
    <t>721171809</t>
  </si>
  <si>
    <t>Demontáž potrubí z novodurových trub odpadních nebo připojovacích přes 114 do D 160</t>
  </si>
  <si>
    <t>2079851928</t>
  </si>
  <si>
    <t>39</t>
  </si>
  <si>
    <t>721171913</t>
  </si>
  <si>
    <t>Opravy odpadního potrubí plastového propojení dosavadního potrubí DN 50</t>
  </si>
  <si>
    <t>-681228332</t>
  </si>
  <si>
    <t>40</t>
  </si>
  <si>
    <t>721171914</t>
  </si>
  <si>
    <t>Opravy odpadního potrubí plastového propojení dosavadního potrubí DN 75</t>
  </si>
  <si>
    <t>-776150662</t>
  </si>
  <si>
    <t>41</t>
  </si>
  <si>
    <t>721171915</t>
  </si>
  <si>
    <t>Opravy odpadního potrubí plastového propojení dosavadního potrubí DN 110</t>
  </si>
  <si>
    <t>-1644694402</t>
  </si>
  <si>
    <t>42</t>
  </si>
  <si>
    <t>721171916</t>
  </si>
  <si>
    <t>Opravy odpadního potrubí plastového propojení dosavadního potrubí DN 125</t>
  </si>
  <si>
    <t>343296995</t>
  </si>
  <si>
    <t>48</t>
  </si>
  <si>
    <t>721173316</t>
  </si>
  <si>
    <t>Potrubí z trub PVC SN4 dešťové DN 125</t>
  </si>
  <si>
    <t>1349455796</t>
  </si>
  <si>
    <t>44</t>
  </si>
  <si>
    <t>721173401</t>
  </si>
  <si>
    <t>Potrubí z trub PVC SN4 svodné (ležaté) DN 110</t>
  </si>
  <si>
    <t>-620996277</t>
  </si>
  <si>
    <t>45</t>
  </si>
  <si>
    <t>721173402</t>
  </si>
  <si>
    <t>Potrubí z trub PVC SN4 svodné (ležaté) DN 125</t>
  </si>
  <si>
    <t>-134477327</t>
  </si>
  <si>
    <t>46</t>
  </si>
  <si>
    <t>721173403</t>
  </si>
  <si>
    <t>Potrubí z trub PVC SN4 svodné (ležaté) DN 160</t>
  </si>
  <si>
    <t>2118102945</t>
  </si>
  <si>
    <t>47</t>
  </si>
  <si>
    <t>721174004</t>
  </si>
  <si>
    <t>Potrubí z trub polypropylenových svodné (ležaté) DN 75</t>
  </si>
  <si>
    <t>846243276</t>
  </si>
  <si>
    <t>49</t>
  </si>
  <si>
    <t>721174024</t>
  </si>
  <si>
    <t>Potrubí z trub polypropylenových odpadní (svislé) DN 75</t>
  </si>
  <si>
    <t>-955832990</t>
  </si>
  <si>
    <t>58</t>
  </si>
  <si>
    <t>721174043</t>
  </si>
  <si>
    <t>Potrubí z trub polypropylenových připojovací DN 50</t>
  </si>
  <si>
    <t>296168691</t>
  </si>
  <si>
    <t>50</t>
  </si>
  <si>
    <t>721174025.R</t>
  </si>
  <si>
    <t>Potrubí z trub PVC SN4 odpadní (svislé) DN 110</t>
  </si>
  <si>
    <t>233792108</t>
  </si>
  <si>
    <t>51</t>
  </si>
  <si>
    <t>721174026.R</t>
  </si>
  <si>
    <t>Potrubí z trub PVC SN4 odpadní (svislé) DN 125</t>
  </si>
  <si>
    <t>-140171837</t>
  </si>
  <si>
    <t>59</t>
  </si>
  <si>
    <t>721174024.nerez</t>
  </si>
  <si>
    <t>Potrubí z trub nerezových hrdlových odpadní (svislé) DN 75</t>
  </si>
  <si>
    <t>-495627931</t>
  </si>
  <si>
    <t>60</t>
  </si>
  <si>
    <t>721174025.nerez</t>
  </si>
  <si>
    <t>Potrubí z trub nerezových hrdlových odpadní (svislé) DN 100</t>
  </si>
  <si>
    <t>-1382384970</t>
  </si>
  <si>
    <t>61</t>
  </si>
  <si>
    <t>721174026.nerez</t>
  </si>
  <si>
    <t>Potrubí z trub nerezových hrdlových odpadní (svislé) DN 125</t>
  </si>
  <si>
    <t>1614129648</t>
  </si>
  <si>
    <t>62</t>
  </si>
  <si>
    <t>721174042.nerez</t>
  </si>
  <si>
    <t>Potrubí z trub nerezových hrdlových připojovací DN 40</t>
  </si>
  <si>
    <t>-49557992</t>
  </si>
  <si>
    <t>63</t>
  </si>
  <si>
    <t>721174043.nerez</t>
  </si>
  <si>
    <t>Potrubí z trub nerezových hrdlových připojovací DN 50</t>
  </si>
  <si>
    <t>-2035671069</t>
  </si>
  <si>
    <t>64</t>
  </si>
  <si>
    <t>721174045.nerez</t>
  </si>
  <si>
    <t>Potrubí z trub nerezových hrdlových připojovací DN 110</t>
  </si>
  <si>
    <t>1850241245</t>
  </si>
  <si>
    <t>52</t>
  </si>
  <si>
    <t>28615602</t>
  </si>
  <si>
    <t>čistící tvarovka odpadní pro vysoké teploty HTRE DN 75</t>
  </si>
  <si>
    <t>804812457</t>
  </si>
  <si>
    <t>53</t>
  </si>
  <si>
    <t>28611616</t>
  </si>
  <si>
    <t>čistící kus kanalizace plastové KG DN 100 se 4 šrouby</t>
  </si>
  <si>
    <t>-210153981</t>
  </si>
  <si>
    <t>54</t>
  </si>
  <si>
    <t>28611618</t>
  </si>
  <si>
    <t>čistící kus kanalizace plastové KG DN 125 se 4 šrouby</t>
  </si>
  <si>
    <t>-611114604</t>
  </si>
  <si>
    <t>55</t>
  </si>
  <si>
    <t>28611546</t>
  </si>
  <si>
    <t>přechod kanalizační PVC na kameninové hrdlo DN 160</t>
  </si>
  <si>
    <t>1661832891</t>
  </si>
  <si>
    <t>85</t>
  </si>
  <si>
    <t>28615603R</t>
  </si>
  <si>
    <t>Čistící tvarovka s hladkým koncem DN110 na plastová potrubí k zabudování do podlahy</t>
  </si>
  <si>
    <t>-469949957</t>
  </si>
  <si>
    <t xml:space="preserve">Poznámka k položce:_x000d_
- pohledové krycí dvířka a rámeček 150x150 mm z nerezové oceli_x000d_
- jednoduchý přístup do potrubí přes rychlouzávěr_x000d_
- k zabudování do stěny, tak do podlahy_x000d_
</t>
  </si>
  <si>
    <t>65</t>
  </si>
  <si>
    <t>NER98913</t>
  </si>
  <si>
    <t>čistící tvarovka odpadní nerezová DN 75</t>
  </si>
  <si>
    <t>1475578606</t>
  </si>
  <si>
    <t>66</t>
  </si>
  <si>
    <t>NER98915</t>
  </si>
  <si>
    <t>čistící tvarovka odpadní nerezová DN 110</t>
  </si>
  <si>
    <t>1465174473</t>
  </si>
  <si>
    <t>67</t>
  </si>
  <si>
    <t>NER419783</t>
  </si>
  <si>
    <t>čistící tvarovka odpadní nerezová DN 125</t>
  </si>
  <si>
    <t>-295913341</t>
  </si>
  <si>
    <t>68</t>
  </si>
  <si>
    <t>721194103</t>
  </si>
  <si>
    <t>Vyměření přípojek na potrubí vyvedení a upevnění odpadních výpustek DN 32</t>
  </si>
  <si>
    <t>-734923011</t>
  </si>
  <si>
    <t>69</t>
  </si>
  <si>
    <t>721194104</t>
  </si>
  <si>
    <t>Vyměření přípojek na potrubí vyvedení a upevnění odpadních výpustek DN 40</t>
  </si>
  <si>
    <t>-321733676</t>
  </si>
  <si>
    <t>70</t>
  </si>
  <si>
    <t>721194105</t>
  </si>
  <si>
    <t>Vyměření přípojek na potrubí vyvedení a upevnění odpadních výpustek DN 50</t>
  </si>
  <si>
    <t>-1039883523</t>
  </si>
  <si>
    <t>71</t>
  </si>
  <si>
    <t>721194109</t>
  </si>
  <si>
    <t>Vyměření přípojek na potrubí vyvedení a upevnění odpadních výpustek DN 110</t>
  </si>
  <si>
    <t>982118615</t>
  </si>
  <si>
    <t>81</t>
  </si>
  <si>
    <t>721211611</t>
  </si>
  <si>
    <t>Podlahové vpusti dvorní vtoky (vpusti) se svislým odtokem a zápachovou klapkou DN 110/160 mříž litina 226x226</t>
  </si>
  <si>
    <t>-152511587</t>
  </si>
  <si>
    <t>72</t>
  </si>
  <si>
    <t>721211911</t>
  </si>
  <si>
    <t>Podlahové vpusti montáž podlahových vpustí ostatních typů DN 40/50</t>
  </si>
  <si>
    <t>613646031</t>
  </si>
  <si>
    <t>73</t>
  </si>
  <si>
    <t>HLE.HL90Prblue</t>
  </si>
  <si>
    <t>Podlahová vpust DN40/50 s vodorovným odtokem, 123x123mm/115x115mm, zápachová uzávěra proti vyschnutí</t>
  </si>
  <si>
    <t>-1496470573</t>
  </si>
  <si>
    <t>75</t>
  </si>
  <si>
    <t>721211912</t>
  </si>
  <si>
    <t>Podlahové vpusti montáž podlahových vpustí ostatních typů DN 50/75</t>
  </si>
  <si>
    <t>-1879277088</t>
  </si>
  <si>
    <t>76</t>
  </si>
  <si>
    <t>721211913</t>
  </si>
  <si>
    <t>Podlahové vpusti montáž podlahových vpustí ostatních typů DN 110</t>
  </si>
  <si>
    <t>-138514496</t>
  </si>
  <si>
    <t>74</t>
  </si>
  <si>
    <t>HLE.HL310Prblue</t>
  </si>
  <si>
    <t>Podlahová vpust DN50/75/110 se svislým odtokem, 123x123mm/115x115mm, zápachová uzávěra proti vyschnutí</t>
  </si>
  <si>
    <t>1989268231</t>
  </si>
  <si>
    <t>77</t>
  </si>
  <si>
    <t>HLE.HL310PrblueG</t>
  </si>
  <si>
    <t>Podlahová vpust DN50/75/110 se svislým odtokem, litina 150x150mm/137x137mm, zápachová uzávěra proti vyschnutí</t>
  </si>
  <si>
    <t>97876590</t>
  </si>
  <si>
    <t>78</t>
  </si>
  <si>
    <t>721226512</t>
  </si>
  <si>
    <t>Zápachové uzávěrky podomítkové (Pe) s krycí deskou pro pračku a myčku DN 50</t>
  </si>
  <si>
    <t>1965762733</t>
  </si>
  <si>
    <t>79</t>
  </si>
  <si>
    <t>721233101</t>
  </si>
  <si>
    <t>Střešní vtoky (vpusti) polypropylenové (PP) pro ploché střechy s odtokem svislým standardní asfaltová manžeta nebo PVC příruba DN 75</t>
  </si>
  <si>
    <t>424429907</t>
  </si>
  <si>
    <t>80</t>
  </si>
  <si>
    <t>721242105</t>
  </si>
  <si>
    <t>Lapače střešních splavenin polypropylenové (PP) se svislým odtokem DN 110</t>
  </si>
  <si>
    <t>-167483053</t>
  </si>
  <si>
    <t>43</t>
  </si>
  <si>
    <t>721910922</t>
  </si>
  <si>
    <t>Pročištění ležatých svodů do DN 300</t>
  </si>
  <si>
    <t>-1024908262</t>
  </si>
  <si>
    <t>82</t>
  </si>
  <si>
    <t>Kondenz 01</t>
  </si>
  <si>
    <t xml:space="preserve">Zápachová uzávěrka podomítková plastová pro odvod kondenzátu s přídavnou mechanickou uzávěrkou. </t>
  </si>
  <si>
    <t>-707590430</t>
  </si>
  <si>
    <t>Poznámka k položce:_x000d_
- připojovací potrubí s vnějším rozměrem DN20-32 mm a minimálním průběžným vnitřním DN18_x000d_
- odtok DN32_x000d_
- těsnost proti zápachu i bez vody v zápachové uzávěrce, vyjímatelná kazeta se zápachovou uzávěrkou pro inspekci ( například HL138, Alcaplast AKS4 .......)</t>
  </si>
  <si>
    <t>83</t>
  </si>
  <si>
    <t>Kondenz 02</t>
  </si>
  <si>
    <t>Vodní zápachová uzávěrka pro odvod kondenzátu DN40 s přídavnou mechanickou zápachovou uzávěrkou</t>
  </si>
  <si>
    <t>1141055638</t>
  </si>
  <si>
    <t>Poznámka k položce:_x000d_
- převlečná matice ( svěrné těsnění ) pro potrubí DN32, pryžové těsnění k nasunutí potrubí DN12 - 18 mm_x000d_
- odtok DN40_x000d_
- těsnost proti zápachu i bez vody v zápachové uzávěrce, možný ležatý i svislý přívod ( například HL136N, Alcaplast AKS2 .......)</t>
  </si>
  <si>
    <t>84</t>
  </si>
  <si>
    <t>721274122R</t>
  </si>
  <si>
    <t>Přivzdušňovací ventil vnitřní odpadních potrubí DN 50/75 - podomítková verze</t>
  </si>
  <si>
    <t>1112998281</t>
  </si>
  <si>
    <t>Poznámka k položce:_x000d_
- kompletní se stavební ochrannou zátkou a krytem</t>
  </si>
  <si>
    <t>90</t>
  </si>
  <si>
    <t>HLE.HL20.2</t>
  </si>
  <si>
    <t>Vtok 6/4” s fixační objímkou</t>
  </si>
  <si>
    <t>1328043672</t>
  </si>
  <si>
    <t>91</t>
  </si>
  <si>
    <t>HLE.HL100G50</t>
  </si>
  <si>
    <t>Zápachová uzávěrka DN50x6/4” pro dřezy s kulovým kloubem</t>
  </si>
  <si>
    <t>1639437159</t>
  </si>
  <si>
    <t>86</t>
  </si>
  <si>
    <t>721290111</t>
  </si>
  <si>
    <t>Zkouška těsnosti kanalizace v objektech vodou do DN 125</t>
  </si>
  <si>
    <t>-112293660</t>
  </si>
  <si>
    <t>87</t>
  </si>
  <si>
    <t>721290112</t>
  </si>
  <si>
    <t>Zkouška těsnosti kanalizace v objektech vodou DN 150 nebo DN 200</t>
  </si>
  <si>
    <t>1060590354</t>
  </si>
  <si>
    <t>88</t>
  </si>
  <si>
    <t>998721202</t>
  </si>
  <si>
    <t>Přesun hmot pro vnitřní kanalizaci stanovený procentní sazbou (%) z ceny vodorovná dopravní vzdálenost do 50 m základní v objektech výšky přes 6 do 12 m</t>
  </si>
  <si>
    <t>-676444718</t>
  </si>
  <si>
    <t>722</t>
  </si>
  <si>
    <t>Zdravotechnika - vnitřní vodovod</t>
  </si>
  <si>
    <t>89</t>
  </si>
  <si>
    <t>42390233.R</t>
  </si>
  <si>
    <t>kotevní prvky pro potrubí vodovodu</t>
  </si>
  <si>
    <t>1353801448</t>
  </si>
  <si>
    <t>Poznámka k položce:_x000d_
Poznámka k položce: - cena za dodávku kompletního úchytného, závěsného a kotevního materiálu</t>
  </si>
  <si>
    <t>150</t>
  </si>
  <si>
    <t>722130801</t>
  </si>
  <si>
    <t>Demontáž potrubí z ocelových trubek pozinkovaných závitových do DN 25</t>
  </si>
  <si>
    <t>-1711805112</t>
  </si>
  <si>
    <t>151</t>
  </si>
  <si>
    <t>722130803</t>
  </si>
  <si>
    <t>Demontáž potrubí z ocelových trubek pozinkovaných závitových přes 40 do DN 50</t>
  </si>
  <si>
    <t>831458023</t>
  </si>
  <si>
    <t>129</t>
  </si>
  <si>
    <t>722130913</t>
  </si>
  <si>
    <t>Opravy vodovodního potrubí z ocelových trubek pozinkovaných závitových přeřezání ocelové trubky do DN 25</t>
  </si>
  <si>
    <t>-1668024092</t>
  </si>
  <si>
    <t>133</t>
  </si>
  <si>
    <t>722130916</t>
  </si>
  <si>
    <t>Opravy vodovodního potrubí z ocelových trubek pozinkovaných závitových přeřezání ocelové trubky přes 25 do DN 50</t>
  </si>
  <si>
    <t>-1515178935</t>
  </si>
  <si>
    <t>136</t>
  </si>
  <si>
    <t>722131913</t>
  </si>
  <si>
    <t>Opravy vodovodního potrubí z ocelových trubek pozinkovaných závitových vsazení odbočky do potrubí DN 25</t>
  </si>
  <si>
    <t>soubor</t>
  </si>
  <si>
    <t>2033417043</t>
  </si>
  <si>
    <t>137</t>
  </si>
  <si>
    <t>722131915</t>
  </si>
  <si>
    <t>Opravy vodovodního potrubí z ocelových trubek pozinkovaných závitových vsazení odbočky do potrubí DN 40</t>
  </si>
  <si>
    <t>-1985273277</t>
  </si>
  <si>
    <t>132</t>
  </si>
  <si>
    <t>722131931</t>
  </si>
  <si>
    <t>Opravy vodovodního potrubí z ocelových trubek pozinkovaných závitových propojení dosavadního potrubí DN 15</t>
  </si>
  <si>
    <t>1887231913</t>
  </si>
  <si>
    <t>134</t>
  </si>
  <si>
    <t>722131934</t>
  </si>
  <si>
    <t>Opravy vodovodního potrubí z ocelových trubek pozinkovaných závitových propojení dosavadního potrubí DN 32</t>
  </si>
  <si>
    <t>99730928</t>
  </si>
  <si>
    <t>135</t>
  </si>
  <si>
    <t>722131936</t>
  </si>
  <si>
    <t>Opravy vodovodního potrubí z ocelových trubek pozinkovaných závitových propojení dosavadního potrubí DN 50</t>
  </si>
  <si>
    <t>430789604</t>
  </si>
  <si>
    <t>97</t>
  </si>
  <si>
    <t>722140112.R</t>
  </si>
  <si>
    <t>Potrubí z ocelových trubek z ušlechtilé oceli (nerez) spojované lisováním PN 16 do 85°C Ø 18/1</t>
  </si>
  <si>
    <t>-1364190496</t>
  </si>
  <si>
    <t xml:space="preserve">Poznámka k položce:_x000d_
potrubí tř. 1.4404 ( AISI 316L ) </t>
  </si>
  <si>
    <t>98</t>
  </si>
  <si>
    <t>722140113.R</t>
  </si>
  <si>
    <t>Potrubí z ocelových trubek z ušlechtilé oceli (nerez) spojované lisováním PN 16 do 85°C Ø 22/1,2</t>
  </si>
  <si>
    <t>1880972929</t>
  </si>
  <si>
    <t>99</t>
  </si>
  <si>
    <t>722140114.R</t>
  </si>
  <si>
    <t>Potrubí z ocelových trubek z ušlechtilé oceli (nerez) spojované lisováním PN 16 do 85°C Ø 28/1,2</t>
  </si>
  <si>
    <t>-682368234</t>
  </si>
  <si>
    <t>100</t>
  </si>
  <si>
    <t>722140115.R</t>
  </si>
  <si>
    <t>Potrubí z ocelových trubek z ušlechtilé oceli (nerez) spojované lisováním PN 16 do 85°C Ø 35/1,5</t>
  </si>
  <si>
    <t>1720307654</t>
  </si>
  <si>
    <t>101</t>
  </si>
  <si>
    <t>722140116.R</t>
  </si>
  <si>
    <t>Potrubí z ocelových trubek z ušlechtilé oceli (nerez) spojované lisováním PN 16 do 85°C Ø 42/1,5</t>
  </si>
  <si>
    <t>-719094493</t>
  </si>
  <si>
    <t>92</t>
  </si>
  <si>
    <t>722140134</t>
  </si>
  <si>
    <t>Potrubí z ocelových trubek z ušlechtilé oceli (nerez) pro zavodněný požární systém spojované lisováním PN 16 do 110°C Ø 28/1,2</t>
  </si>
  <si>
    <t>385959010</t>
  </si>
  <si>
    <t>93</t>
  </si>
  <si>
    <t>722140135</t>
  </si>
  <si>
    <t>Potrubí z ocelových trubek z ušlechtilé oceli (nerez) pro zavodněný požární systém spojované lisováním PN 16 do 110°C Ø 35/1,5</t>
  </si>
  <si>
    <t>1872459915</t>
  </si>
  <si>
    <t>94</t>
  </si>
  <si>
    <t>722140136</t>
  </si>
  <si>
    <t>Potrubí z ocelových trubek z ušlechtilé oceli (nerez) pro zavodněný požární systém spojované lisováním PN 16 do 110°C Ø 42/1,5</t>
  </si>
  <si>
    <t>-1122772964</t>
  </si>
  <si>
    <t>95</t>
  </si>
  <si>
    <t>55261103</t>
  </si>
  <si>
    <t>kus přechodový vnější Pz lisovací spoj DN 25x1"</t>
  </si>
  <si>
    <t>424183462</t>
  </si>
  <si>
    <t>96</t>
  </si>
  <si>
    <t>55261105</t>
  </si>
  <si>
    <t>kus přechodový vnější Pz lisovací spoj DN 40x1 1/2"</t>
  </si>
  <si>
    <t>383292590</t>
  </si>
  <si>
    <t>117</t>
  </si>
  <si>
    <t>NER35362</t>
  </si>
  <si>
    <t>Přechodové šroubení s vnějším závitem nerezová ocel d 18, G 1/2, DN15 - lisovací tvarovka</t>
  </si>
  <si>
    <t>236470732</t>
  </si>
  <si>
    <t>118</t>
  </si>
  <si>
    <t>NER35365</t>
  </si>
  <si>
    <t>Přechodové šroubení s vnějším závitem nerezová ocel d 22, G 3/4, DN20 - lisovací tvarovka</t>
  </si>
  <si>
    <t>-1635655079</t>
  </si>
  <si>
    <t>119</t>
  </si>
  <si>
    <t>NER35367</t>
  </si>
  <si>
    <t>Přechodové šroubení s vnějším závitem nerezová ocel d 28, G 1, DN25 - lisovací tvarovka</t>
  </si>
  <si>
    <t>-60562499</t>
  </si>
  <si>
    <t>120</t>
  </si>
  <si>
    <t>NER35368</t>
  </si>
  <si>
    <t>Přechodové šroubení s vnějším závitem nerezová ocel d 35, G 5/4, DN32 - lisovací tvarovka</t>
  </si>
  <si>
    <t>-116908770</t>
  </si>
  <si>
    <t>121</t>
  </si>
  <si>
    <t>NER35369</t>
  </si>
  <si>
    <t>Přechodové šroubení s vnějším závitem nerezová ocel d 42, G 6/4, DN40 - lisovací tvarovka</t>
  </si>
  <si>
    <t>547956530</t>
  </si>
  <si>
    <t>122</t>
  </si>
  <si>
    <t>NER31803</t>
  </si>
  <si>
    <t>Přechodka s vnitřním závitem nerezová ocel d 18, G 1/2, DN15 - lisovací tvarovka</t>
  </si>
  <si>
    <t>126634606</t>
  </si>
  <si>
    <t>123</t>
  </si>
  <si>
    <t>NER33405</t>
  </si>
  <si>
    <t>Nástěnka s vnitřním závitem nerezová ocel d 18, G 1/2, DN15 - lisovací tvarovka</t>
  </si>
  <si>
    <t>2060254473</t>
  </si>
  <si>
    <t>124</t>
  </si>
  <si>
    <t>NER31704</t>
  </si>
  <si>
    <t>Přechodka s vnějším závitem nerezová ocel d 18, G 1/2, DN15 - lisovací tvarovka</t>
  </si>
  <si>
    <t>1063170919</t>
  </si>
  <si>
    <t>125</t>
  </si>
  <si>
    <t>NER31707</t>
  </si>
  <si>
    <t>Přechodka s vnějším závitem nerezová ocel d 22, G 3/4, DN20 - lisovací tvarovka</t>
  </si>
  <si>
    <t>48065139</t>
  </si>
  <si>
    <t>126</t>
  </si>
  <si>
    <t>NER31708</t>
  </si>
  <si>
    <t>Přechodka s vnějším závitem nerezová ocel d 28, G 1, DN25 - lisovací tvarovka</t>
  </si>
  <si>
    <t>-32915153</t>
  </si>
  <si>
    <t>127</t>
  </si>
  <si>
    <t>NER31709</t>
  </si>
  <si>
    <t>Přechodka s vnějším závitem nerezová ocel d 35, G 5/4, DN32 - lisovací tvarovka</t>
  </si>
  <si>
    <t>-613914014</t>
  </si>
  <si>
    <t>128</t>
  </si>
  <si>
    <t>NER31710</t>
  </si>
  <si>
    <t>Přechodka s vnějším závitem nerezová ocel d 42, G 6/4, DN40 - lisovací tvarovka</t>
  </si>
  <si>
    <t>2083187752</t>
  </si>
  <si>
    <t>153</t>
  </si>
  <si>
    <t>722175002</t>
  </si>
  <si>
    <t>Potrubí z plastových trubek z polypropylenu PP-RCT svařovaných polyfúzně D 20 x 2,8</t>
  </si>
  <si>
    <t>661091852</t>
  </si>
  <si>
    <t>138</t>
  </si>
  <si>
    <t>722190401</t>
  </si>
  <si>
    <t>Zřízení přípojek na potrubí vyvedení a upevnění výpustek do DN 25</t>
  </si>
  <si>
    <t>2075011789</t>
  </si>
  <si>
    <t>154</t>
  </si>
  <si>
    <t>722220231</t>
  </si>
  <si>
    <t>Armatury s jedním závitem přechodové tvarovky PPR, PN 20 (SDR 6) s kovovým závitem vnitřním přechodky dGK D 20 x G 1/2"</t>
  </si>
  <si>
    <t>-39394496</t>
  </si>
  <si>
    <t>139</t>
  </si>
  <si>
    <t>722230101</t>
  </si>
  <si>
    <t>Armatury se dvěma závity ventily přímé G 1/2"</t>
  </si>
  <si>
    <t>509435645</t>
  </si>
  <si>
    <t>144</t>
  </si>
  <si>
    <t>722230101.R</t>
  </si>
  <si>
    <t>Armatury se dvěma závity ventily přímé podomítkové G 1/2"</t>
  </si>
  <si>
    <t>-266833344</t>
  </si>
  <si>
    <t>140</t>
  </si>
  <si>
    <t>722230102</t>
  </si>
  <si>
    <t>Armatury se dvěma závity ventily přímé G 3/4"</t>
  </si>
  <si>
    <t>-397172065</t>
  </si>
  <si>
    <t>141</t>
  </si>
  <si>
    <t>722230103</t>
  </si>
  <si>
    <t>Armatury se dvěma závity ventily přímé G 1"</t>
  </si>
  <si>
    <t>1308526687</t>
  </si>
  <si>
    <t>142</t>
  </si>
  <si>
    <t>722230104</t>
  </si>
  <si>
    <t>Armatury se dvěma závity ventily přímé G 5/4"</t>
  </si>
  <si>
    <t>-392291998</t>
  </si>
  <si>
    <t>143</t>
  </si>
  <si>
    <t>722230105</t>
  </si>
  <si>
    <t>Armatury se dvěma závity ventily přímé G 6/4"</t>
  </si>
  <si>
    <t>-314298562</t>
  </si>
  <si>
    <t>145</t>
  </si>
  <si>
    <t>Vyvažovací ventil 01</t>
  </si>
  <si>
    <t>Multifunkční termostatický cirkulační ventil pro potrubí D20 ( 1/2" )</t>
  </si>
  <si>
    <t>1827929635</t>
  </si>
  <si>
    <t>146</t>
  </si>
  <si>
    <t>Vyvažovací ventil 02</t>
  </si>
  <si>
    <t>Automatický vyvažovací ventil regulační termostatický 3/4"</t>
  </si>
  <si>
    <t>1731447425</t>
  </si>
  <si>
    <t>147</t>
  </si>
  <si>
    <t>722250143.R</t>
  </si>
  <si>
    <t>Požární příslušenství a armatury hydrantový systém s tvarově stálou hadicí prosklený nerezový D 25 x 30 m</t>
  </si>
  <si>
    <t>1211549267</t>
  </si>
  <si>
    <t>148</t>
  </si>
  <si>
    <t>722290215</t>
  </si>
  <si>
    <t>Zkoušky, proplach a desinfekce vodovodního potrubí zkoušky těsnosti vodovodního potrubí hrdlového nebo přírubového do DN 100</t>
  </si>
  <si>
    <t>99450632</t>
  </si>
  <si>
    <t>149</t>
  </si>
  <si>
    <t>722290234</t>
  </si>
  <si>
    <t>Zkoušky, proplach a desinfekce vodovodního potrubí proplach a desinfekce vodovodního potrubí do DN 80</t>
  </si>
  <si>
    <t>702328552</t>
  </si>
  <si>
    <t>152</t>
  </si>
  <si>
    <t>998722202</t>
  </si>
  <si>
    <t>Přesun hmot pro vnitřní vodovod stanovený procentní sazbou (%) z ceny vodorovná dopravní vzdálenost do 50 m základní v objektech výšky přes 6 do 12 m</t>
  </si>
  <si>
    <t>-858528337</t>
  </si>
  <si>
    <t>725</t>
  </si>
  <si>
    <t>Zdravotechnika - zařizovací předměty</t>
  </si>
  <si>
    <t>155</t>
  </si>
  <si>
    <t>725112022</t>
  </si>
  <si>
    <t>Zařízení záchodů klozety keramické závěsné na nosné stěny s hlubokým splachováním odpad vodorovný</t>
  </si>
  <si>
    <t>1053349357</t>
  </si>
  <si>
    <t>156</t>
  </si>
  <si>
    <t>725112023</t>
  </si>
  <si>
    <t>Zařízení záchodů klozety keramické závěsné na nosné stěny s hlubokým splachováním pro handicapované odpad vodorovný</t>
  </si>
  <si>
    <t>-1227608562</t>
  </si>
  <si>
    <t>157</t>
  </si>
  <si>
    <t>725119125</t>
  </si>
  <si>
    <t>Zařízení záchodů montáž klozetových mís závěsných na nosné stěny</t>
  </si>
  <si>
    <t>-1142149017</t>
  </si>
  <si>
    <t>158</t>
  </si>
  <si>
    <t>55231352.R</t>
  </si>
  <si>
    <t>klozet nerezový závěsný pro handicapované antivandal</t>
  </si>
  <si>
    <t>-95574349</t>
  </si>
  <si>
    <t>159</t>
  </si>
  <si>
    <t>725211602</t>
  </si>
  <si>
    <t>Umyvadla keramická bílá bez výtokových armatur připevněná na stěnu šrouby bez sloupu nebo krytu na sifon, šířka umyvadla 550 mm</t>
  </si>
  <si>
    <t>79654133</t>
  </si>
  <si>
    <t>160</t>
  </si>
  <si>
    <t>725211681</t>
  </si>
  <si>
    <t>Umyvadla keramická bílá bez výtokových armatur připevněná na stěnu šrouby zdravotní, šířka umyvadla 640 mm</t>
  </si>
  <si>
    <t>-147003675</t>
  </si>
  <si>
    <t>161</t>
  </si>
  <si>
    <t>725214113.R</t>
  </si>
  <si>
    <t>Umyvadlo nerezové bez výtokové armatury pro tělesně postižené</t>
  </si>
  <si>
    <t>-1916528108</t>
  </si>
  <si>
    <t>162</t>
  </si>
  <si>
    <t>725241213</t>
  </si>
  <si>
    <t>Sprchové vaničky z litého polymermramoru čtvercové 900x900 mm</t>
  </si>
  <si>
    <t>225684140</t>
  </si>
  <si>
    <t>163</t>
  </si>
  <si>
    <t>725244153</t>
  </si>
  <si>
    <t>Sprchové dveře a zástěny dveře sprchové do niky polorámové skleněné tl. 6 mm dveře otvíravé dvoukřídlové, na vaničku šířky 900 mm</t>
  </si>
  <si>
    <t>-1676161026</t>
  </si>
  <si>
    <t>164</t>
  </si>
  <si>
    <t>725331112</t>
  </si>
  <si>
    <t>Výlevky bez výtokových armatur a splachovací nádrže keramické se sklopnou plastovou mřížkou závěsné, výšky 500 mm</t>
  </si>
  <si>
    <t>-1791255611</t>
  </si>
  <si>
    <t>165</t>
  </si>
  <si>
    <t>725331211</t>
  </si>
  <si>
    <t>Výlevky bez výtokových armatur a splachovací nádrže nerezové připevněné na zeď konzolou 450 x 550 x 300 mm</t>
  </si>
  <si>
    <t>1238157467</t>
  </si>
  <si>
    <t>166</t>
  </si>
  <si>
    <t>725812301.R</t>
  </si>
  <si>
    <t>Ventily stojánkové klasické samouzavírací s omezenou dobou výtoku tlačné G 1/2" (6 l/min) s prodlouženou pákou</t>
  </si>
  <si>
    <t>-853720368</t>
  </si>
  <si>
    <t>167</t>
  </si>
  <si>
    <t>725813111</t>
  </si>
  <si>
    <t>Ventily rohové bez připojovací trubičky nebo flexi hadičky G 1/2"</t>
  </si>
  <si>
    <t>1231443702</t>
  </si>
  <si>
    <t>168</t>
  </si>
  <si>
    <t>725813112</t>
  </si>
  <si>
    <t>Ventily rohové bez připojovací trubičky nebo flexi hadičky pračkové G 3/4"</t>
  </si>
  <si>
    <t>-711962656</t>
  </si>
  <si>
    <t>170</t>
  </si>
  <si>
    <t>725821315</t>
  </si>
  <si>
    <t>Baterie dřezové nástěnné pákové s otáčivým plochým ústím a délkou ramínka 200 mm</t>
  </si>
  <si>
    <t>-1799556195</t>
  </si>
  <si>
    <t>169</t>
  </si>
  <si>
    <t>725821316</t>
  </si>
  <si>
    <t>Baterie dřezové nástěnné pákové s otáčivým plochým ústím a délkou ramínka 300 mm</t>
  </si>
  <si>
    <t>1555451069</t>
  </si>
  <si>
    <t>171</t>
  </si>
  <si>
    <t>725829131</t>
  </si>
  <si>
    <t>Baterie umyvadlové montáž ostatních typů stojánkových G 1/2"</t>
  </si>
  <si>
    <t>1535036968</t>
  </si>
  <si>
    <t>172</t>
  </si>
  <si>
    <t>55145686.R</t>
  </si>
  <si>
    <t>baterie umyvadlová stojánková páková s lékařskou pákou</t>
  </si>
  <si>
    <t>-420865511</t>
  </si>
  <si>
    <t>174</t>
  </si>
  <si>
    <t>55145002</t>
  </si>
  <si>
    <t>kompletní sprchový set 050/1,0</t>
  </si>
  <si>
    <t>sada</t>
  </si>
  <si>
    <t>1044288420</t>
  </si>
  <si>
    <t>173</t>
  </si>
  <si>
    <t>725841312</t>
  </si>
  <si>
    <t>Baterie sprchové nástěnné pákové</t>
  </si>
  <si>
    <t>189856954</t>
  </si>
  <si>
    <t>175</t>
  </si>
  <si>
    <t>725851315</t>
  </si>
  <si>
    <t>Ventily odpadní pro zařizovací předměty dřezové s přepadem G 6/4"</t>
  </si>
  <si>
    <t>1709620622</t>
  </si>
  <si>
    <t>176</t>
  </si>
  <si>
    <t>725851325</t>
  </si>
  <si>
    <t>Ventily odpadní pro zařizovací předměty umyvadlové bez přepadu G 5/4"</t>
  </si>
  <si>
    <t>6843301</t>
  </si>
  <si>
    <t>177</t>
  </si>
  <si>
    <t>725861102</t>
  </si>
  <si>
    <t>Zápachové uzávěrky zařizovacích předmětů pro umyvadla DN 40</t>
  </si>
  <si>
    <t>1824680122</t>
  </si>
  <si>
    <t>178</t>
  </si>
  <si>
    <t>725861312</t>
  </si>
  <si>
    <t>Zápachové uzávěrky zařizovacích předmětů pro umyvadla podomítkové DN 40/50</t>
  </si>
  <si>
    <t>1286491915</t>
  </si>
  <si>
    <t>179</t>
  </si>
  <si>
    <t>725862103</t>
  </si>
  <si>
    <t>Zápachové uzávěrky zařizovacích předmětů pro dřezy DN 40/50</t>
  </si>
  <si>
    <t>-377495345</t>
  </si>
  <si>
    <t>180</t>
  </si>
  <si>
    <t>725865312</t>
  </si>
  <si>
    <t>Zápachové uzávěrky zařizovacích předmětů pro vany sprchových koutů s kulovým kloubem na odtoku DN 40/50 a odpadním ventilem</t>
  </si>
  <si>
    <t>-183893182</t>
  </si>
  <si>
    <t>181</t>
  </si>
  <si>
    <t>998725202</t>
  </si>
  <si>
    <t>Přesun hmot pro zařizovací předměty stanovený procentní sazbou (%) z ceny vodorovná dopravní vzdálenost do 50 m základní v objektech výšky přes 6 do 12 m</t>
  </si>
  <si>
    <t>-1434331721</t>
  </si>
  <si>
    <t>726</t>
  </si>
  <si>
    <t>Zdravotechnika - předstěnové instalace</t>
  </si>
  <si>
    <t>183</t>
  </si>
  <si>
    <t>726131001.R</t>
  </si>
  <si>
    <t>Předstěnové instalační systémy do lehkých stěn s kovovou konstrukcí pro umyvadla stavební výšky do 1300 mm pro nástěnnou baterii na omítku</t>
  </si>
  <si>
    <t>1825016130</t>
  </si>
  <si>
    <t>182</t>
  </si>
  <si>
    <t>726131002</t>
  </si>
  <si>
    <t>Předstěnové instalační systémy do lehkých stěn s kovovou konstrukcí pro umyvadla stavební výšky do 1120 mm pro tělesně postižené</t>
  </si>
  <si>
    <t>596867881</t>
  </si>
  <si>
    <t>189</t>
  </si>
  <si>
    <t>726131021</t>
  </si>
  <si>
    <t>Předstěnové instalační systémy do lehkých stěn s kovovou konstrukcí pro pisoáry stavební výška 1300 mm</t>
  </si>
  <si>
    <t>646024879</t>
  </si>
  <si>
    <t>184</t>
  </si>
  <si>
    <t>726131031.R</t>
  </si>
  <si>
    <t xml:space="preserve">Předstěnové instalační systémy do lehkých stěn s kovovou konstrukcí pro prvek příčného nosníku pro nástěnnou armaturu </t>
  </si>
  <si>
    <t>-1337498995</t>
  </si>
  <si>
    <t>186</t>
  </si>
  <si>
    <t>726131041</t>
  </si>
  <si>
    <t>Předstěnové instalační systémy do lehkých stěn s kovovou konstrukcí pro závěsné klozety ovládání zepředu, stavební výšky 1120 mm</t>
  </si>
  <si>
    <t>-2001436785</t>
  </si>
  <si>
    <t>185</t>
  </si>
  <si>
    <t>726131041.R</t>
  </si>
  <si>
    <t>Předstěnové instalační systémy do lehkých stěn s kovovou konstrukcí pro závěsné výlevky ovládání zepředu, stavební výšky 1750 mm</t>
  </si>
  <si>
    <t>2019863388</t>
  </si>
  <si>
    <t>187</t>
  </si>
  <si>
    <t>726131043</t>
  </si>
  <si>
    <t>Předstěnové instalační systémy do lehkých stěn s kovovou konstrukcí pro závěsné klozety ovládání zepředu, stavební výšky 1120 mm pro tělesně postižené</t>
  </si>
  <si>
    <t>-1955018663</t>
  </si>
  <si>
    <t>188</t>
  </si>
  <si>
    <t>726131043.R</t>
  </si>
  <si>
    <t>Předstěnové instalační systémy do lehkých stěn s kovovou konstrukcí pro závěsné klozety ovládání zepředu, stavební výšky 1120 mm pro tělesně postižené antivandal</t>
  </si>
  <si>
    <t>1898834461</t>
  </si>
  <si>
    <t>190</t>
  </si>
  <si>
    <t>998726212</t>
  </si>
  <si>
    <t>Přesun hmot pro instalační prefabrikáty stanovený procentní sazbou (%) z ceny vodorovná dopravní vzdálenost do 50 m základní v objektech výšky přes 6 do 12 m</t>
  </si>
  <si>
    <t>945627083</t>
  </si>
  <si>
    <t>727</t>
  </si>
  <si>
    <t>Zdravotechnika - protipožární ochrana</t>
  </si>
  <si>
    <t>191</t>
  </si>
  <si>
    <t>727223121</t>
  </si>
  <si>
    <t>Protipožární ochranné manžety plastového potrubí prostup stropem tloušťky 150 mm požární odolnost EI 90-120 D 32</t>
  </si>
  <si>
    <t>-8272673</t>
  </si>
  <si>
    <t>192</t>
  </si>
  <si>
    <t>727223123</t>
  </si>
  <si>
    <t>Protipožární ochranné manžety plastového potrubí prostup stropem tloušťky 150 mm požární odolnost EI 90-120 D 50</t>
  </si>
  <si>
    <t>-2038799161</t>
  </si>
  <si>
    <t>193</t>
  </si>
  <si>
    <t>727223124</t>
  </si>
  <si>
    <t>Protipožární ochranné manžety plastového potrubí prostup stropem tloušťky 150 mm požární odolnost EI 90-120 D 63</t>
  </si>
  <si>
    <t>1348242706</t>
  </si>
  <si>
    <t>194</t>
  </si>
  <si>
    <t>727223125</t>
  </si>
  <si>
    <t>Protipožární ochranné manžety plastového potrubí prostup stropem tloušťky 150 mm požární odolnost EI 90-120 D 75</t>
  </si>
  <si>
    <t>-373444565</t>
  </si>
  <si>
    <t>195</t>
  </si>
  <si>
    <t>727223127</t>
  </si>
  <si>
    <t>Protipožární ochranné manžety plastového potrubí prostup stropem tloušťky 150 mm požární odolnost EI 90-120 D 110</t>
  </si>
  <si>
    <t>980455291</t>
  </si>
  <si>
    <t>196</t>
  </si>
  <si>
    <t>727223128</t>
  </si>
  <si>
    <t>Protipožární ochranné manžety plastového potrubí prostup stropem tloušťky 150 mm požární odolnost EI 90-120 D 125</t>
  </si>
  <si>
    <t>-1609739088</t>
  </si>
  <si>
    <t>197</t>
  </si>
  <si>
    <t>998727202</t>
  </si>
  <si>
    <t>Přesun hmot pro protipožární ochranu stanovený procentní sazbou (%) z ceny vodorovná dopravní vzdálenost do 50 m základní v objektech výšky přes 6 do 12 m</t>
  </si>
  <si>
    <t>808173351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</si>
</sst>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UP_Znojmo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Urgentní příjem 3.etapa - Zbudování urgentního příjmu v objektu A1 1.NP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30. 6. 2025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'D.1.5 - Zdravotně technic...'!J30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'D.1.5 - Zdravotně technic...'!P127</f>
        <v>0</v>
      </c>
      <c r="AV95" s="125">
        <f>'D.1.5 - Zdravotně technic...'!J33</f>
        <v>0</v>
      </c>
      <c r="AW95" s="125">
        <f>'D.1.5 - Zdravotně technic...'!J34</f>
        <v>0</v>
      </c>
      <c r="AX95" s="125">
        <f>'D.1.5 - Zdravotně technic...'!J35</f>
        <v>0</v>
      </c>
      <c r="AY95" s="125">
        <f>'D.1.5 - Zdravotně technic...'!J36</f>
        <v>0</v>
      </c>
      <c r="AZ95" s="125">
        <f>'D.1.5 - Zdravotně technic...'!F33</f>
        <v>0</v>
      </c>
      <c r="BA95" s="125">
        <f>'D.1.5 - Zdravotně technic...'!F34</f>
        <v>0</v>
      </c>
      <c r="BB95" s="125">
        <f>'D.1.5 - Zdravotně technic...'!F35</f>
        <v>0</v>
      </c>
      <c r="BC95" s="125">
        <f>'D.1.5 - Zdravotně technic...'!F36</f>
        <v>0</v>
      </c>
      <c r="BD95" s="127">
        <f>'D.1.5 - Zdravotně technic...'!F37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+Woy60lGikbBdyS0bodvXL/DykvCK3Ksam4OVcqp3FHvMFZKtnpFF+LLOqMHHU/fnMCnzRurKqWWzM0J6ff/cA==" hashValue="YTd3/yMkU/S4QLOTDtCqb16D3nvkUvdeC8AXkKokMUTtV/6yt7NEZwDn+xRnhs+EZ7vN3AeJFg3w02geSjfVX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5 - Zdravotně techni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26.25" customHeight="1">
      <c r="B7" s="17"/>
      <c r="E7" s="134" t="str">
        <f>'Rekapitulace stavby'!K6</f>
        <v>Urgentní příjem 3.etapa - Zbudování urgentního příjmu v objektu A1 1.NP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30. 6. 2025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ROUND((SUM(BE127:BE346)),  2)</f>
        <v>0</v>
      </c>
      <c r="G33" s="35"/>
      <c r="H33" s="35"/>
      <c r="I33" s="148">
        <v>0.20999999999999999</v>
      </c>
      <c r="J33" s="147">
        <f>ROUND(((SUM(BE127:BE346))*I33),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ROUND((SUM(BF127:BF346)),  2)</f>
        <v>0</v>
      </c>
      <c r="G34" s="35"/>
      <c r="H34" s="35"/>
      <c r="I34" s="148">
        <v>0.12</v>
      </c>
      <c r="J34" s="147">
        <f>ROUND(((SUM(BF127:BF346))*I34),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ROUND((SUM(BG127:BG346)),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ROUND((SUM(BH127:BH346)),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ROUND((SUM(BI127:BI346)),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67" t="str">
        <f>E7</f>
        <v>Urgentní příjem 3.etapa - Zbudování urgentního příjmu v objektu A1 1.NP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D.1.5 - Zdravotně technické 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30. 6. 2025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J144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J146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96</v>
      </c>
      <c r="E101" s="175"/>
      <c r="F101" s="175"/>
      <c r="G101" s="175"/>
      <c r="H101" s="175"/>
      <c r="I101" s="175"/>
      <c r="J101" s="176">
        <f>J151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J152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J168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J235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J301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J329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J339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103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6.25" customHeight="1">
      <c r="A117" s="35"/>
      <c r="B117" s="36"/>
      <c r="C117" s="37"/>
      <c r="D117" s="37"/>
      <c r="E117" s="167" t="str">
        <f>E7</f>
        <v>Urgentní příjem 3.etapa - Zbudování urgentního příjmu v objektu A1 1.NP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85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D.1.5 - Zdravotně technické instalace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30. 6. 2025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31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4"/>
      <c r="B126" s="185"/>
      <c r="C126" s="186" t="s">
        <v>104</v>
      </c>
      <c r="D126" s="187" t="s">
        <v>58</v>
      </c>
      <c r="E126" s="187" t="s">
        <v>54</v>
      </c>
      <c r="F126" s="187" t="s">
        <v>55</v>
      </c>
      <c r="G126" s="187" t="s">
        <v>105</v>
      </c>
      <c r="H126" s="187" t="s">
        <v>106</v>
      </c>
      <c r="I126" s="187" t="s">
        <v>107</v>
      </c>
      <c r="J126" s="188" t="s">
        <v>89</v>
      </c>
      <c r="K126" s="189" t="s">
        <v>108</v>
      </c>
      <c r="L126" s="190"/>
      <c r="M126" s="97" t="s">
        <v>1</v>
      </c>
      <c r="N126" s="98" t="s">
        <v>37</v>
      </c>
      <c r="O126" s="98" t="s">
        <v>109</v>
      </c>
      <c r="P126" s="98" t="s">
        <v>110</v>
      </c>
      <c r="Q126" s="98" t="s">
        <v>111</v>
      </c>
      <c r="R126" s="98" t="s">
        <v>112</v>
      </c>
      <c r="S126" s="98" t="s">
        <v>113</v>
      </c>
      <c r="T126" s="99" t="s">
        <v>114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5"/>
      <c r="B127" s="36"/>
      <c r="C127" s="104" t="s">
        <v>115</v>
      </c>
      <c r="D127" s="37"/>
      <c r="E127" s="37"/>
      <c r="F127" s="37"/>
      <c r="G127" s="37"/>
      <c r="H127" s="37"/>
      <c r="I127" s="37"/>
      <c r="J127" s="191">
        <f>BK127</f>
        <v>0</v>
      </c>
      <c r="K127" s="37"/>
      <c r="L127" s="41"/>
      <c r="M127" s="100"/>
      <c r="N127" s="192"/>
      <c r="O127" s="101"/>
      <c r="P127" s="193">
        <f>P128+P151</f>
        <v>0</v>
      </c>
      <c r="Q127" s="101"/>
      <c r="R127" s="193">
        <f>R128+R151</f>
        <v>251.960172</v>
      </c>
      <c r="S127" s="101"/>
      <c r="T127" s="194">
        <f>T128+T151</f>
        <v>7.902330000000001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91</v>
      </c>
      <c r="BK127" s="195">
        <f>BK128+BK151</f>
        <v>0</v>
      </c>
    </row>
    <row r="128" s="12" customFormat="1" ht="25.92" customHeight="1">
      <c r="A128" s="12"/>
      <c r="B128" s="196"/>
      <c r="C128" s="197"/>
      <c r="D128" s="198" t="s">
        <v>72</v>
      </c>
      <c r="E128" s="199" t="s">
        <v>116</v>
      </c>
      <c r="F128" s="199" t="s">
        <v>117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P129+P144+P146</f>
        <v>0</v>
      </c>
      <c r="Q128" s="204"/>
      <c r="R128" s="205">
        <f>R129+R144+R146</f>
        <v>247.27104</v>
      </c>
      <c r="S128" s="204"/>
      <c r="T128" s="206">
        <f>T129+T144+T146</f>
        <v>2.5020000000000002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81</v>
      </c>
      <c r="AT128" s="208" t="s">
        <v>72</v>
      </c>
      <c r="AU128" s="208" t="s">
        <v>73</v>
      </c>
      <c r="AY128" s="207" t="s">
        <v>118</v>
      </c>
      <c r="BK128" s="209">
        <f>BK129+BK144+BK146</f>
        <v>0</v>
      </c>
    </row>
    <row r="129" s="12" customFormat="1" ht="22.8" customHeight="1">
      <c r="A129" s="12"/>
      <c r="B129" s="196"/>
      <c r="C129" s="197"/>
      <c r="D129" s="198" t="s">
        <v>72</v>
      </c>
      <c r="E129" s="210" t="s">
        <v>81</v>
      </c>
      <c r="F129" s="210" t="s">
        <v>119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SUM(P130:P143)</f>
        <v>0</v>
      </c>
      <c r="Q129" s="204"/>
      <c r="R129" s="205">
        <f>SUM(R130:R143)</f>
        <v>247.27104</v>
      </c>
      <c r="S129" s="204"/>
      <c r="T129" s="206">
        <f>SUM(T130:T143)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81</v>
      </c>
      <c r="AT129" s="208" t="s">
        <v>72</v>
      </c>
      <c r="AU129" s="208" t="s">
        <v>81</v>
      </c>
      <c r="AY129" s="207" t="s">
        <v>118</v>
      </c>
      <c r="BK129" s="209">
        <f>SUM(BK130:BK143)</f>
        <v>0</v>
      </c>
    </row>
    <row r="130" s="2" customFormat="1" ht="44.25" customHeight="1">
      <c r="A130" s="35"/>
      <c r="B130" s="36"/>
      <c r="C130" s="212" t="s">
        <v>120</v>
      </c>
      <c r="D130" s="212" t="s">
        <v>121</v>
      </c>
      <c r="E130" s="213" t="s">
        <v>122</v>
      </c>
      <c r="F130" s="214" t="s">
        <v>123</v>
      </c>
      <c r="G130" s="215" t="s">
        <v>124</v>
      </c>
      <c r="H130" s="216">
        <v>145.80000000000001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38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125</v>
      </c>
      <c r="AT130" s="224" t="s">
        <v>121</v>
      </c>
      <c r="AU130" s="224" t="s">
        <v>83</v>
      </c>
      <c r="AY130" s="14" t="s">
        <v>118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81</v>
      </c>
      <c r="BK130" s="225">
        <f>ROUND(I130*H130,2)</f>
        <v>0</v>
      </c>
      <c r="BL130" s="14" t="s">
        <v>125</v>
      </c>
      <c r="BM130" s="224" t="s">
        <v>126</v>
      </c>
    </row>
    <row r="131" s="2" customFormat="1" ht="49.05" customHeight="1">
      <c r="A131" s="35"/>
      <c r="B131" s="36"/>
      <c r="C131" s="212" t="s">
        <v>127</v>
      </c>
      <c r="D131" s="212" t="s">
        <v>121</v>
      </c>
      <c r="E131" s="213" t="s">
        <v>128</v>
      </c>
      <c r="F131" s="214" t="s">
        <v>129</v>
      </c>
      <c r="G131" s="215" t="s">
        <v>124</v>
      </c>
      <c r="H131" s="216">
        <v>85.799999999999997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38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125</v>
      </c>
      <c r="AT131" s="224" t="s">
        <v>121</v>
      </c>
      <c r="AU131" s="224" t="s">
        <v>83</v>
      </c>
      <c r="AY131" s="14" t="s">
        <v>118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81</v>
      </c>
      <c r="BK131" s="225">
        <f>ROUND(I131*H131,2)</f>
        <v>0</v>
      </c>
      <c r="BL131" s="14" t="s">
        <v>125</v>
      </c>
      <c r="BM131" s="224" t="s">
        <v>130</v>
      </c>
    </row>
    <row r="132" s="2" customFormat="1" ht="37.8" customHeight="1">
      <c r="A132" s="35"/>
      <c r="B132" s="36"/>
      <c r="C132" s="212" t="s">
        <v>131</v>
      </c>
      <c r="D132" s="212" t="s">
        <v>121</v>
      </c>
      <c r="E132" s="213" t="s">
        <v>132</v>
      </c>
      <c r="F132" s="214" t="s">
        <v>133</v>
      </c>
      <c r="G132" s="215" t="s">
        <v>134</v>
      </c>
      <c r="H132" s="216">
        <v>156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0.00084000000000000003</v>
      </c>
      <c r="R132" s="222">
        <f>Q132*H132</f>
        <v>0.13104000000000002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125</v>
      </c>
      <c r="AT132" s="224" t="s">
        <v>121</v>
      </c>
      <c r="AU132" s="224" t="s">
        <v>83</v>
      </c>
      <c r="AY132" s="14" t="s">
        <v>118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81</v>
      </c>
      <c r="BK132" s="225">
        <f>ROUND(I132*H132,2)</f>
        <v>0</v>
      </c>
      <c r="BL132" s="14" t="s">
        <v>125</v>
      </c>
      <c r="BM132" s="224" t="s">
        <v>135</v>
      </c>
    </row>
    <row r="133" s="2" customFormat="1" ht="44.25" customHeight="1">
      <c r="A133" s="35"/>
      <c r="B133" s="36"/>
      <c r="C133" s="212" t="s">
        <v>125</v>
      </c>
      <c r="D133" s="212" t="s">
        <v>121</v>
      </c>
      <c r="E133" s="213" t="s">
        <v>136</v>
      </c>
      <c r="F133" s="214" t="s">
        <v>137</v>
      </c>
      <c r="G133" s="215" t="s">
        <v>134</v>
      </c>
      <c r="H133" s="216">
        <v>156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38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125</v>
      </c>
      <c r="AT133" s="224" t="s">
        <v>121</v>
      </c>
      <c r="AU133" s="224" t="s">
        <v>83</v>
      </c>
      <c r="AY133" s="14" t="s">
        <v>118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125</v>
      </c>
      <c r="BM133" s="224" t="s">
        <v>138</v>
      </c>
    </row>
    <row r="134" s="2" customFormat="1" ht="55.5" customHeight="1">
      <c r="A134" s="35"/>
      <c r="B134" s="36"/>
      <c r="C134" s="212" t="s">
        <v>139</v>
      </c>
      <c r="D134" s="212" t="s">
        <v>121</v>
      </c>
      <c r="E134" s="213" t="s">
        <v>140</v>
      </c>
      <c r="F134" s="214" t="s">
        <v>141</v>
      </c>
      <c r="G134" s="215" t="s">
        <v>124</v>
      </c>
      <c r="H134" s="216">
        <v>145.80000000000001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38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125</v>
      </c>
      <c r="AT134" s="224" t="s">
        <v>121</v>
      </c>
      <c r="AU134" s="224" t="s">
        <v>83</v>
      </c>
      <c r="AY134" s="14" t="s">
        <v>118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81</v>
      </c>
      <c r="BK134" s="225">
        <f>ROUND(I134*H134,2)</f>
        <v>0</v>
      </c>
      <c r="BL134" s="14" t="s">
        <v>125</v>
      </c>
      <c r="BM134" s="224" t="s">
        <v>142</v>
      </c>
    </row>
    <row r="135" s="2" customFormat="1" ht="62.7" customHeight="1">
      <c r="A135" s="35"/>
      <c r="B135" s="36"/>
      <c r="C135" s="212" t="s">
        <v>143</v>
      </c>
      <c r="D135" s="212" t="s">
        <v>121</v>
      </c>
      <c r="E135" s="213" t="s">
        <v>144</v>
      </c>
      <c r="F135" s="214" t="s">
        <v>145</v>
      </c>
      <c r="G135" s="215" t="s">
        <v>124</v>
      </c>
      <c r="H135" s="216">
        <v>145.80000000000001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38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125</v>
      </c>
      <c r="AT135" s="224" t="s">
        <v>121</v>
      </c>
      <c r="AU135" s="224" t="s">
        <v>83</v>
      </c>
      <c r="AY135" s="14" t="s">
        <v>118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125</v>
      </c>
      <c r="BM135" s="224" t="s">
        <v>146</v>
      </c>
    </row>
    <row r="136" s="2" customFormat="1" ht="62.7" customHeight="1">
      <c r="A136" s="35"/>
      <c r="B136" s="36"/>
      <c r="C136" s="212" t="s">
        <v>147</v>
      </c>
      <c r="D136" s="212" t="s">
        <v>121</v>
      </c>
      <c r="E136" s="213" t="s">
        <v>148</v>
      </c>
      <c r="F136" s="214" t="s">
        <v>149</v>
      </c>
      <c r="G136" s="215" t="s">
        <v>124</v>
      </c>
      <c r="H136" s="216">
        <v>123.56999999999999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125</v>
      </c>
      <c r="AT136" s="224" t="s">
        <v>121</v>
      </c>
      <c r="AU136" s="224" t="s">
        <v>83</v>
      </c>
      <c r="AY136" s="14" t="s">
        <v>118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125</v>
      </c>
      <c r="BM136" s="224" t="s">
        <v>150</v>
      </c>
    </row>
    <row r="137" s="2" customFormat="1" ht="66.75" customHeight="1">
      <c r="A137" s="35"/>
      <c r="B137" s="36"/>
      <c r="C137" s="212" t="s">
        <v>151</v>
      </c>
      <c r="D137" s="212" t="s">
        <v>121</v>
      </c>
      <c r="E137" s="213" t="s">
        <v>152</v>
      </c>
      <c r="F137" s="214" t="s">
        <v>153</v>
      </c>
      <c r="G137" s="215" t="s">
        <v>124</v>
      </c>
      <c r="H137" s="216">
        <v>1853.55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38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125</v>
      </c>
      <c r="AT137" s="224" t="s">
        <v>121</v>
      </c>
      <c r="AU137" s="224" t="s">
        <v>83</v>
      </c>
      <c r="AY137" s="14" t="s">
        <v>118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125</v>
      </c>
      <c r="BM137" s="224" t="s">
        <v>154</v>
      </c>
    </row>
    <row r="138" s="2" customFormat="1" ht="44.25" customHeight="1">
      <c r="A138" s="35"/>
      <c r="B138" s="36"/>
      <c r="C138" s="212" t="s">
        <v>155</v>
      </c>
      <c r="D138" s="212" t="s">
        <v>121</v>
      </c>
      <c r="E138" s="213" t="s">
        <v>156</v>
      </c>
      <c r="F138" s="214" t="s">
        <v>157</v>
      </c>
      <c r="G138" s="215" t="s">
        <v>124</v>
      </c>
      <c r="H138" s="216">
        <v>123.56999999999999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38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125</v>
      </c>
      <c r="AT138" s="224" t="s">
        <v>121</v>
      </c>
      <c r="AU138" s="224" t="s">
        <v>83</v>
      </c>
      <c r="AY138" s="14" t="s">
        <v>118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125</v>
      </c>
      <c r="BM138" s="224" t="s">
        <v>158</v>
      </c>
    </row>
    <row r="139" s="2" customFormat="1" ht="44.25" customHeight="1">
      <c r="A139" s="35"/>
      <c r="B139" s="36"/>
      <c r="C139" s="212" t="s">
        <v>159</v>
      </c>
      <c r="D139" s="212" t="s">
        <v>121</v>
      </c>
      <c r="E139" s="213" t="s">
        <v>160</v>
      </c>
      <c r="F139" s="214" t="s">
        <v>161</v>
      </c>
      <c r="G139" s="215" t="s">
        <v>162</v>
      </c>
      <c r="H139" s="216">
        <v>185.35499999999999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38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125</v>
      </c>
      <c r="AT139" s="224" t="s">
        <v>121</v>
      </c>
      <c r="AU139" s="224" t="s">
        <v>83</v>
      </c>
      <c r="AY139" s="14" t="s">
        <v>118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81</v>
      </c>
      <c r="BK139" s="225">
        <f>ROUND(I139*H139,2)</f>
        <v>0</v>
      </c>
      <c r="BL139" s="14" t="s">
        <v>125</v>
      </c>
      <c r="BM139" s="224" t="s">
        <v>163</v>
      </c>
    </row>
    <row r="140" s="2" customFormat="1" ht="37.8" customHeight="1">
      <c r="A140" s="35"/>
      <c r="B140" s="36"/>
      <c r="C140" s="212" t="s">
        <v>7</v>
      </c>
      <c r="D140" s="212" t="s">
        <v>121</v>
      </c>
      <c r="E140" s="213" t="s">
        <v>164</v>
      </c>
      <c r="F140" s="214" t="s">
        <v>165</v>
      </c>
      <c r="G140" s="215" t="s">
        <v>124</v>
      </c>
      <c r="H140" s="216">
        <v>123.56999999999999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125</v>
      </c>
      <c r="AT140" s="224" t="s">
        <v>121</v>
      </c>
      <c r="AU140" s="224" t="s">
        <v>83</v>
      </c>
      <c r="AY140" s="14" t="s">
        <v>118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125</v>
      </c>
      <c r="BM140" s="224" t="s">
        <v>166</v>
      </c>
    </row>
    <row r="141" s="2" customFormat="1" ht="44.25" customHeight="1">
      <c r="A141" s="35"/>
      <c r="B141" s="36"/>
      <c r="C141" s="212" t="s">
        <v>167</v>
      </c>
      <c r="D141" s="212" t="s">
        <v>121</v>
      </c>
      <c r="E141" s="213" t="s">
        <v>168</v>
      </c>
      <c r="F141" s="214" t="s">
        <v>169</v>
      </c>
      <c r="G141" s="215" t="s">
        <v>124</v>
      </c>
      <c r="H141" s="216">
        <v>108.03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38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125</v>
      </c>
      <c r="AT141" s="224" t="s">
        <v>121</v>
      </c>
      <c r="AU141" s="224" t="s">
        <v>83</v>
      </c>
      <c r="AY141" s="14" t="s">
        <v>118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125</v>
      </c>
      <c r="BM141" s="224" t="s">
        <v>170</v>
      </c>
    </row>
    <row r="142" s="2" customFormat="1" ht="66.75" customHeight="1">
      <c r="A142" s="35"/>
      <c r="B142" s="36"/>
      <c r="C142" s="212" t="s">
        <v>171</v>
      </c>
      <c r="D142" s="212" t="s">
        <v>121</v>
      </c>
      <c r="E142" s="213" t="s">
        <v>172</v>
      </c>
      <c r="F142" s="214" t="s">
        <v>173</v>
      </c>
      <c r="G142" s="215" t="s">
        <v>124</v>
      </c>
      <c r="H142" s="216">
        <v>99.569999999999993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125</v>
      </c>
      <c r="AT142" s="224" t="s">
        <v>121</v>
      </c>
      <c r="AU142" s="224" t="s">
        <v>83</v>
      </c>
      <c r="AY142" s="14" t="s">
        <v>118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125</v>
      </c>
      <c r="BM142" s="224" t="s">
        <v>174</v>
      </c>
    </row>
    <row r="143" s="2" customFormat="1" ht="16.5" customHeight="1">
      <c r="A143" s="35"/>
      <c r="B143" s="36"/>
      <c r="C143" s="226" t="s">
        <v>175</v>
      </c>
      <c r="D143" s="226" t="s">
        <v>176</v>
      </c>
      <c r="E143" s="227" t="s">
        <v>177</v>
      </c>
      <c r="F143" s="228" t="s">
        <v>178</v>
      </c>
      <c r="G143" s="229" t="s">
        <v>162</v>
      </c>
      <c r="H143" s="230">
        <v>247.13999999999999</v>
      </c>
      <c r="I143" s="231"/>
      <c r="J143" s="232">
        <f>ROUND(I143*H143,2)</f>
        <v>0</v>
      </c>
      <c r="K143" s="233"/>
      <c r="L143" s="234"/>
      <c r="M143" s="235" t="s">
        <v>1</v>
      </c>
      <c r="N143" s="236" t="s">
        <v>38</v>
      </c>
      <c r="O143" s="88"/>
      <c r="P143" s="222">
        <f>O143*H143</f>
        <v>0</v>
      </c>
      <c r="Q143" s="222">
        <v>1</v>
      </c>
      <c r="R143" s="222">
        <f>Q143*H143</f>
        <v>247.13999999999999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179</v>
      </c>
      <c r="AT143" s="224" t="s">
        <v>176</v>
      </c>
      <c r="AU143" s="224" t="s">
        <v>83</v>
      </c>
      <c r="AY143" s="14" t="s">
        <v>118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81</v>
      </c>
      <c r="BK143" s="225">
        <f>ROUND(I143*H143,2)</f>
        <v>0</v>
      </c>
      <c r="BL143" s="14" t="s">
        <v>125</v>
      </c>
      <c r="BM143" s="224" t="s">
        <v>180</v>
      </c>
    </row>
    <row r="144" s="12" customFormat="1" ht="22.8" customHeight="1">
      <c r="A144" s="12"/>
      <c r="B144" s="196"/>
      <c r="C144" s="197"/>
      <c r="D144" s="198" t="s">
        <v>72</v>
      </c>
      <c r="E144" s="210" t="s">
        <v>125</v>
      </c>
      <c r="F144" s="210" t="s">
        <v>181</v>
      </c>
      <c r="G144" s="197"/>
      <c r="H144" s="197"/>
      <c r="I144" s="200"/>
      <c r="J144" s="211">
        <f>BK144</f>
        <v>0</v>
      </c>
      <c r="K144" s="197"/>
      <c r="L144" s="202"/>
      <c r="M144" s="203"/>
      <c r="N144" s="204"/>
      <c r="O144" s="204"/>
      <c r="P144" s="205">
        <f>P145</f>
        <v>0</v>
      </c>
      <c r="Q144" s="204"/>
      <c r="R144" s="205">
        <f>R145</f>
        <v>0</v>
      </c>
      <c r="S144" s="204"/>
      <c r="T144" s="206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81</v>
      </c>
      <c r="AT144" s="208" t="s">
        <v>72</v>
      </c>
      <c r="AU144" s="208" t="s">
        <v>81</v>
      </c>
      <c r="AY144" s="207" t="s">
        <v>118</v>
      </c>
      <c r="BK144" s="209">
        <f>BK145</f>
        <v>0</v>
      </c>
    </row>
    <row r="145" s="2" customFormat="1" ht="33" customHeight="1">
      <c r="A145" s="35"/>
      <c r="B145" s="36"/>
      <c r="C145" s="212" t="s">
        <v>182</v>
      </c>
      <c r="D145" s="212" t="s">
        <v>121</v>
      </c>
      <c r="E145" s="213" t="s">
        <v>183</v>
      </c>
      <c r="F145" s="214" t="s">
        <v>184</v>
      </c>
      <c r="G145" s="215" t="s">
        <v>124</v>
      </c>
      <c r="H145" s="216">
        <v>24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125</v>
      </c>
      <c r="AT145" s="224" t="s">
        <v>121</v>
      </c>
      <c r="AU145" s="224" t="s">
        <v>83</v>
      </c>
      <c r="AY145" s="14" t="s">
        <v>118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125</v>
      </c>
      <c r="BM145" s="224" t="s">
        <v>185</v>
      </c>
    </row>
    <row r="146" s="12" customFormat="1" ht="22.8" customHeight="1">
      <c r="A146" s="12"/>
      <c r="B146" s="196"/>
      <c r="C146" s="197"/>
      <c r="D146" s="198" t="s">
        <v>72</v>
      </c>
      <c r="E146" s="210" t="s">
        <v>186</v>
      </c>
      <c r="F146" s="210" t="s">
        <v>187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SUM(P147:P150)</f>
        <v>0</v>
      </c>
      <c r="Q146" s="204"/>
      <c r="R146" s="205">
        <f>SUM(R147:R150)</f>
        <v>0</v>
      </c>
      <c r="S146" s="204"/>
      <c r="T146" s="206">
        <f>SUM(T147:T150)</f>
        <v>2.5020000000000002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81</v>
      </c>
      <c r="AT146" s="208" t="s">
        <v>72</v>
      </c>
      <c r="AU146" s="208" t="s">
        <v>81</v>
      </c>
      <c r="AY146" s="207" t="s">
        <v>118</v>
      </c>
      <c r="BK146" s="209">
        <f>SUM(BK147:BK150)</f>
        <v>0</v>
      </c>
    </row>
    <row r="147" s="2" customFormat="1" ht="16.5" customHeight="1">
      <c r="A147" s="35"/>
      <c r="B147" s="36"/>
      <c r="C147" s="212" t="s">
        <v>188</v>
      </c>
      <c r="D147" s="212" t="s">
        <v>121</v>
      </c>
      <c r="E147" s="213" t="s">
        <v>189</v>
      </c>
      <c r="F147" s="214" t="s">
        <v>190</v>
      </c>
      <c r="G147" s="215" t="s">
        <v>191</v>
      </c>
      <c r="H147" s="216">
        <v>14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125</v>
      </c>
      <c r="AT147" s="224" t="s">
        <v>121</v>
      </c>
      <c r="AU147" s="224" t="s">
        <v>83</v>
      </c>
      <c r="AY147" s="14" t="s">
        <v>118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125</v>
      </c>
      <c r="BM147" s="224" t="s">
        <v>192</v>
      </c>
    </row>
    <row r="148" s="2" customFormat="1">
      <c r="A148" s="35"/>
      <c r="B148" s="36"/>
      <c r="C148" s="37"/>
      <c r="D148" s="237" t="s">
        <v>193</v>
      </c>
      <c r="E148" s="37"/>
      <c r="F148" s="238" t="s">
        <v>194</v>
      </c>
      <c r="G148" s="37"/>
      <c r="H148" s="37"/>
      <c r="I148" s="239"/>
      <c r="J148" s="37"/>
      <c r="K148" s="37"/>
      <c r="L148" s="41"/>
      <c r="M148" s="240"/>
      <c r="N148" s="241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193</v>
      </c>
      <c r="AU148" s="14" t="s">
        <v>83</v>
      </c>
    </row>
    <row r="149" s="2" customFormat="1" ht="44.25" customHeight="1">
      <c r="A149" s="35"/>
      <c r="B149" s="36"/>
      <c r="C149" s="212" t="s">
        <v>195</v>
      </c>
      <c r="D149" s="212" t="s">
        <v>121</v>
      </c>
      <c r="E149" s="213" t="s">
        <v>196</v>
      </c>
      <c r="F149" s="214" t="s">
        <v>197</v>
      </c>
      <c r="G149" s="215" t="s">
        <v>191</v>
      </c>
      <c r="H149" s="216">
        <v>18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38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0.13900000000000001</v>
      </c>
      <c r="T149" s="223">
        <f>S149*H149</f>
        <v>2.5020000000000002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125</v>
      </c>
      <c r="AT149" s="224" t="s">
        <v>121</v>
      </c>
      <c r="AU149" s="224" t="s">
        <v>83</v>
      </c>
      <c r="AY149" s="14" t="s">
        <v>118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81</v>
      </c>
      <c r="BK149" s="225">
        <f>ROUND(I149*H149,2)</f>
        <v>0</v>
      </c>
      <c r="BL149" s="14" t="s">
        <v>125</v>
      </c>
      <c r="BM149" s="224" t="s">
        <v>198</v>
      </c>
    </row>
    <row r="150" s="2" customFormat="1" ht="24.15" customHeight="1">
      <c r="A150" s="35"/>
      <c r="B150" s="36"/>
      <c r="C150" s="212" t="s">
        <v>199</v>
      </c>
      <c r="D150" s="212" t="s">
        <v>121</v>
      </c>
      <c r="E150" s="213" t="s">
        <v>200</v>
      </c>
      <c r="F150" s="214" t="s">
        <v>201</v>
      </c>
      <c r="G150" s="215" t="s">
        <v>202</v>
      </c>
      <c r="H150" s="216">
        <v>127.5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125</v>
      </c>
      <c r="AT150" s="224" t="s">
        <v>121</v>
      </c>
      <c r="AU150" s="224" t="s">
        <v>83</v>
      </c>
      <c r="AY150" s="14" t="s">
        <v>118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125</v>
      </c>
      <c r="BM150" s="224" t="s">
        <v>203</v>
      </c>
    </row>
    <row r="151" s="12" customFormat="1" ht="25.92" customHeight="1">
      <c r="A151" s="12"/>
      <c r="B151" s="196"/>
      <c r="C151" s="197"/>
      <c r="D151" s="198" t="s">
        <v>72</v>
      </c>
      <c r="E151" s="199" t="s">
        <v>204</v>
      </c>
      <c r="F151" s="199" t="s">
        <v>205</v>
      </c>
      <c r="G151" s="197"/>
      <c r="H151" s="197"/>
      <c r="I151" s="200"/>
      <c r="J151" s="201">
        <f>BK151</f>
        <v>0</v>
      </c>
      <c r="K151" s="197"/>
      <c r="L151" s="202"/>
      <c r="M151" s="203"/>
      <c r="N151" s="204"/>
      <c r="O151" s="204"/>
      <c r="P151" s="205">
        <f>P152+P168+P235+P301+P329+P339</f>
        <v>0</v>
      </c>
      <c r="Q151" s="204"/>
      <c r="R151" s="205">
        <f>R152+R168+R235+R301+R329+R339</f>
        <v>4.6891320000000007</v>
      </c>
      <c r="S151" s="204"/>
      <c r="T151" s="206">
        <f>T152+T168+T235+T301+T329+T339</f>
        <v>5.4003300000000003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83</v>
      </c>
      <c r="AT151" s="208" t="s">
        <v>72</v>
      </c>
      <c r="AU151" s="208" t="s">
        <v>73</v>
      </c>
      <c r="AY151" s="207" t="s">
        <v>118</v>
      </c>
      <c r="BK151" s="209">
        <f>BK152+BK168+BK235+BK301+BK329+BK339</f>
        <v>0</v>
      </c>
    </row>
    <row r="152" s="12" customFormat="1" ht="22.8" customHeight="1">
      <c r="A152" s="12"/>
      <c r="B152" s="196"/>
      <c r="C152" s="197"/>
      <c r="D152" s="198" t="s">
        <v>72</v>
      </c>
      <c r="E152" s="210" t="s">
        <v>206</v>
      </c>
      <c r="F152" s="210" t="s">
        <v>207</v>
      </c>
      <c r="G152" s="197"/>
      <c r="H152" s="197"/>
      <c r="I152" s="200"/>
      <c r="J152" s="211">
        <f>BK152</f>
        <v>0</v>
      </c>
      <c r="K152" s="197"/>
      <c r="L152" s="202"/>
      <c r="M152" s="203"/>
      <c r="N152" s="204"/>
      <c r="O152" s="204"/>
      <c r="P152" s="205">
        <f>SUM(P153:P167)</f>
        <v>0</v>
      </c>
      <c r="Q152" s="204"/>
      <c r="R152" s="205">
        <f>SUM(R153:R167)</f>
        <v>0.64234200000000008</v>
      </c>
      <c r="S152" s="204"/>
      <c r="T152" s="206">
        <f>SUM(T153:T167)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83</v>
      </c>
      <c r="AT152" s="208" t="s">
        <v>72</v>
      </c>
      <c r="AU152" s="208" t="s">
        <v>81</v>
      </c>
      <c r="AY152" s="207" t="s">
        <v>118</v>
      </c>
      <c r="BK152" s="209">
        <f>SUM(BK153:BK167)</f>
        <v>0</v>
      </c>
    </row>
    <row r="153" s="2" customFormat="1" ht="66.75" customHeight="1">
      <c r="A153" s="35"/>
      <c r="B153" s="36"/>
      <c r="C153" s="212" t="s">
        <v>208</v>
      </c>
      <c r="D153" s="212" t="s">
        <v>121</v>
      </c>
      <c r="E153" s="213" t="s">
        <v>209</v>
      </c>
      <c r="F153" s="214" t="s">
        <v>210</v>
      </c>
      <c r="G153" s="215" t="s">
        <v>211</v>
      </c>
      <c r="H153" s="216">
        <v>1000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0.00019000000000000001</v>
      </c>
      <c r="R153" s="222">
        <f>Q153*H153</f>
        <v>0.19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127</v>
      </c>
      <c r="AT153" s="224" t="s">
        <v>121</v>
      </c>
      <c r="AU153" s="224" t="s">
        <v>83</v>
      </c>
      <c r="AY153" s="14" t="s">
        <v>118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127</v>
      </c>
      <c r="BM153" s="224" t="s">
        <v>212</v>
      </c>
    </row>
    <row r="154" s="2" customFormat="1" ht="24.15" customHeight="1">
      <c r="A154" s="35"/>
      <c r="B154" s="36"/>
      <c r="C154" s="226" t="s">
        <v>213</v>
      </c>
      <c r="D154" s="226" t="s">
        <v>176</v>
      </c>
      <c r="E154" s="227" t="s">
        <v>214</v>
      </c>
      <c r="F154" s="228" t="s">
        <v>215</v>
      </c>
      <c r="G154" s="229" t="s">
        <v>211</v>
      </c>
      <c r="H154" s="230">
        <v>561</v>
      </c>
      <c r="I154" s="231"/>
      <c r="J154" s="232">
        <f>ROUND(I154*H154,2)</f>
        <v>0</v>
      </c>
      <c r="K154" s="233"/>
      <c r="L154" s="234"/>
      <c r="M154" s="235" t="s">
        <v>1</v>
      </c>
      <c r="N154" s="236" t="s">
        <v>38</v>
      </c>
      <c r="O154" s="88"/>
      <c r="P154" s="222">
        <f>O154*H154</f>
        <v>0</v>
      </c>
      <c r="Q154" s="222">
        <v>0.00025000000000000001</v>
      </c>
      <c r="R154" s="222">
        <f>Q154*H154</f>
        <v>0.14025000000000001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216</v>
      </c>
      <c r="AT154" s="224" t="s">
        <v>176</v>
      </c>
      <c r="AU154" s="224" t="s">
        <v>83</v>
      </c>
      <c r="AY154" s="14" t="s">
        <v>118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81</v>
      </c>
      <c r="BK154" s="225">
        <f>ROUND(I154*H154,2)</f>
        <v>0</v>
      </c>
      <c r="BL154" s="14" t="s">
        <v>127</v>
      </c>
      <c r="BM154" s="224" t="s">
        <v>217</v>
      </c>
    </row>
    <row r="155" s="2" customFormat="1" ht="24.15" customHeight="1">
      <c r="A155" s="35"/>
      <c r="B155" s="36"/>
      <c r="C155" s="226" t="s">
        <v>218</v>
      </c>
      <c r="D155" s="226" t="s">
        <v>176</v>
      </c>
      <c r="E155" s="227" t="s">
        <v>219</v>
      </c>
      <c r="F155" s="228" t="s">
        <v>220</v>
      </c>
      <c r="G155" s="229" t="s">
        <v>211</v>
      </c>
      <c r="H155" s="230">
        <v>153</v>
      </c>
      <c r="I155" s="231"/>
      <c r="J155" s="232">
        <f>ROUND(I155*H155,2)</f>
        <v>0</v>
      </c>
      <c r="K155" s="233"/>
      <c r="L155" s="234"/>
      <c r="M155" s="235" t="s">
        <v>1</v>
      </c>
      <c r="N155" s="236" t="s">
        <v>38</v>
      </c>
      <c r="O155" s="88"/>
      <c r="P155" s="222">
        <f>O155*H155</f>
        <v>0</v>
      </c>
      <c r="Q155" s="222">
        <v>0.00027</v>
      </c>
      <c r="R155" s="222">
        <f>Q155*H155</f>
        <v>0.04131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216</v>
      </c>
      <c r="AT155" s="224" t="s">
        <v>176</v>
      </c>
      <c r="AU155" s="224" t="s">
        <v>83</v>
      </c>
      <c r="AY155" s="14" t="s">
        <v>118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127</v>
      </c>
      <c r="BM155" s="224" t="s">
        <v>221</v>
      </c>
    </row>
    <row r="156" s="2" customFormat="1" ht="24.15" customHeight="1">
      <c r="A156" s="35"/>
      <c r="B156" s="36"/>
      <c r="C156" s="226" t="s">
        <v>222</v>
      </c>
      <c r="D156" s="226" t="s">
        <v>176</v>
      </c>
      <c r="E156" s="227" t="s">
        <v>223</v>
      </c>
      <c r="F156" s="228" t="s">
        <v>224</v>
      </c>
      <c r="G156" s="229" t="s">
        <v>211</v>
      </c>
      <c r="H156" s="230">
        <v>96.900000000000006</v>
      </c>
      <c r="I156" s="231"/>
      <c r="J156" s="232">
        <f>ROUND(I156*H156,2)</f>
        <v>0</v>
      </c>
      <c r="K156" s="233"/>
      <c r="L156" s="234"/>
      <c r="M156" s="235" t="s">
        <v>1</v>
      </c>
      <c r="N156" s="236" t="s">
        <v>38</v>
      </c>
      <c r="O156" s="88"/>
      <c r="P156" s="222">
        <f>O156*H156</f>
        <v>0</v>
      </c>
      <c r="Q156" s="222">
        <v>0.00029</v>
      </c>
      <c r="R156" s="222">
        <f>Q156*H156</f>
        <v>0.028101000000000001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216</v>
      </c>
      <c r="AT156" s="224" t="s">
        <v>176</v>
      </c>
      <c r="AU156" s="224" t="s">
        <v>83</v>
      </c>
      <c r="AY156" s="14" t="s">
        <v>118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127</v>
      </c>
      <c r="BM156" s="224" t="s">
        <v>225</v>
      </c>
    </row>
    <row r="157" s="2" customFormat="1" ht="24.15" customHeight="1">
      <c r="A157" s="35"/>
      <c r="B157" s="36"/>
      <c r="C157" s="226" t="s">
        <v>226</v>
      </c>
      <c r="D157" s="226" t="s">
        <v>176</v>
      </c>
      <c r="E157" s="227" t="s">
        <v>227</v>
      </c>
      <c r="F157" s="228" t="s">
        <v>228</v>
      </c>
      <c r="G157" s="229" t="s">
        <v>211</v>
      </c>
      <c r="H157" s="230">
        <v>30.600000000000001</v>
      </c>
      <c r="I157" s="231"/>
      <c r="J157" s="232">
        <f>ROUND(I157*H157,2)</f>
        <v>0</v>
      </c>
      <c r="K157" s="233"/>
      <c r="L157" s="234"/>
      <c r="M157" s="235" t="s">
        <v>1</v>
      </c>
      <c r="N157" s="236" t="s">
        <v>38</v>
      </c>
      <c r="O157" s="88"/>
      <c r="P157" s="222">
        <f>O157*H157</f>
        <v>0</v>
      </c>
      <c r="Q157" s="222">
        <v>0.00032000000000000003</v>
      </c>
      <c r="R157" s="222">
        <f>Q157*H157</f>
        <v>0.0097920000000000021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216</v>
      </c>
      <c r="AT157" s="224" t="s">
        <v>176</v>
      </c>
      <c r="AU157" s="224" t="s">
        <v>83</v>
      </c>
      <c r="AY157" s="14" t="s">
        <v>118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127</v>
      </c>
      <c r="BM157" s="224" t="s">
        <v>229</v>
      </c>
    </row>
    <row r="158" s="2" customFormat="1" ht="24.15" customHeight="1">
      <c r="A158" s="35"/>
      <c r="B158" s="36"/>
      <c r="C158" s="226" t="s">
        <v>230</v>
      </c>
      <c r="D158" s="226" t="s">
        <v>176</v>
      </c>
      <c r="E158" s="227" t="s">
        <v>231</v>
      </c>
      <c r="F158" s="228" t="s">
        <v>232</v>
      </c>
      <c r="G158" s="229" t="s">
        <v>211</v>
      </c>
      <c r="H158" s="230">
        <v>107.09999999999999</v>
      </c>
      <c r="I158" s="231"/>
      <c r="J158" s="232">
        <f>ROUND(I158*H158,2)</f>
        <v>0</v>
      </c>
      <c r="K158" s="233"/>
      <c r="L158" s="234"/>
      <c r="M158" s="235" t="s">
        <v>1</v>
      </c>
      <c r="N158" s="236" t="s">
        <v>38</v>
      </c>
      <c r="O158" s="88"/>
      <c r="P158" s="222">
        <f>O158*H158</f>
        <v>0</v>
      </c>
      <c r="Q158" s="222">
        <v>0.00029</v>
      </c>
      <c r="R158" s="222">
        <f>Q158*H158</f>
        <v>0.031059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216</v>
      </c>
      <c r="AT158" s="224" t="s">
        <v>176</v>
      </c>
      <c r="AU158" s="224" t="s">
        <v>83</v>
      </c>
      <c r="AY158" s="14" t="s">
        <v>118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81</v>
      </c>
      <c r="BK158" s="225">
        <f>ROUND(I158*H158,2)</f>
        <v>0</v>
      </c>
      <c r="BL158" s="14" t="s">
        <v>127</v>
      </c>
      <c r="BM158" s="224" t="s">
        <v>233</v>
      </c>
    </row>
    <row r="159" s="2" customFormat="1" ht="24.15" customHeight="1">
      <c r="A159" s="35"/>
      <c r="B159" s="36"/>
      <c r="C159" s="226" t="s">
        <v>234</v>
      </c>
      <c r="D159" s="226" t="s">
        <v>176</v>
      </c>
      <c r="E159" s="227" t="s">
        <v>235</v>
      </c>
      <c r="F159" s="228" t="s">
        <v>236</v>
      </c>
      <c r="G159" s="229" t="s">
        <v>211</v>
      </c>
      <c r="H159" s="230">
        <v>20.399999999999999</v>
      </c>
      <c r="I159" s="231"/>
      <c r="J159" s="232">
        <f>ROUND(I159*H159,2)</f>
        <v>0</v>
      </c>
      <c r="K159" s="233"/>
      <c r="L159" s="234"/>
      <c r="M159" s="235" t="s">
        <v>1</v>
      </c>
      <c r="N159" s="236" t="s">
        <v>38</v>
      </c>
      <c r="O159" s="88"/>
      <c r="P159" s="222">
        <f>O159*H159</f>
        <v>0</v>
      </c>
      <c r="Q159" s="222">
        <v>0.00032000000000000003</v>
      </c>
      <c r="R159" s="222">
        <f>Q159*H159</f>
        <v>0.0065279999999999999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216</v>
      </c>
      <c r="AT159" s="224" t="s">
        <v>176</v>
      </c>
      <c r="AU159" s="224" t="s">
        <v>83</v>
      </c>
      <c r="AY159" s="14" t="s">
        <v>118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127</v>
      </c>
      <c r="BM159" s="224" t="s">
        <v>237</v>
      </c>
    </row>
    <row r="160" s="2" customFormat="1" ht="24.15" customHeight="1">
      <c r="A160" s="35"/>
      <c r="B160" s="36"/>
      <c r="C160" s="226" t="s">
        <v>238</v>
      </c>
      <c r="D160" s="226" t="s">
        <v>176</v>
      </c>
      <c r="E160" s="227" t="s">
        <v>239</v>
      </c>
      <c r="F160" s="228" t="s">
        <v>240</v>
      </c>
      <c r="G160" s="229" t="s">
        <v>211</v>
      </c>
      <c r="H160" s="230">
        <v>25.5</v>
      </c>
      <c r="I160" s="231"/>
      <c r="J160" s="232">
        <f>ROUND(I160*H160,2)</f>
        <v>0</v>
      </c>
      <c r="K160" s="233"/>
      <c r="L160" s="234"/>
      <c r="M160" s="235" t="s">
        <v>1</v>
      </c>
      <c r="N160" s="236" t="s">
        <v>38</v>
      </c>
      <c r="O160" s="88"/>
      <c r="P160" s="222">
        <f>O160*H160</f>
        <v>0</v>
      </c>
      <c r="Q160" s="222">
        <v>0.00036999999999999999</v>
      </c>
      <c r="R160" s="222">
        <f>Q160*H160</f>
        <v>0.0094350000000000007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216</v>
      </c>
      <c r="AT160" s="224" t="s">
        <v>176</v>
      </c>
      <c r="AU160" s="224" t="s">
        <v>83</v>
      </c>
      <c r="AY160" s="14" t="s">
        <v>118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127</v>
      </c>
      <c r="BM160" s="224" t="s">
        <v>241</v>
      </c>
    </row>
    <row r="161" s="2" customFormat="1" ht="24.15" customHeight="1">
      <c r="A161" s="35"/>
      <c r="B161" s="36"/>
      <c r="C161" s="226" t="s">
        <v>242</v>
      </c>
      <c r="D161" s="226" t="s">
        <v>176</v>
      </c>
      <c r="E161" s="227" t="s">
        <v>243</v>
      </c>
      <c r="F161" s="228" t="s">
        <v>244</v>
      </c>
      <c r="G161" s="229" t="s">
        <v>211</v>
      </c>
      <c r="H161" s="230">
        <v>25.5</v>
      </c>
      <c r="I161" s="231"/>
      <c r="J161" s="232">
        <f>ROUND(I161*H161,2)</f>
        <v>0</v>
      </c>
      <c r="K161" s="233"/>
      <c r="L161" s="234"/>
      <c r="M161" s="235" t="s">
        <v>1</v>
      </c>
      <c r="N161" s="236" t="s">
        <v>38</v>
      </c>
      <c r="O161" s="88"/>
      <c r="P161" s="222">
        <f>O161*H161</f>
        <v>0</v>
      </c>
      <c r="Q161" s="222">
        <v>0.00036999999999999999</v>
      </c>
      <c r="R161" s="222">
        <f>Q161*H161</f>
        <v>0.0094350000000000007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216</v>
      </c>
      <c r="AT161" s="224" t="s">
        <v>176</v>
      </c>
      <c r="AU161" s="224" t="s">
        <v>83</v>
      </c>
      <c r="AY161" s="14" t="s">
        <v>118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127</v>
      </c>
      <c r="BM161" s="224" t="s">
        <v>245</v>
      </c>
    </row>
    <row r="162" s="2" customFormat="1" ht="66.75" customHeight="1">
      <c r="A162" s="35"/>
      <c r="B162" s="36"/>
      <c r="C162" s="212" t="s">
        <v>246</v>
      </c>
      <c r="D162" s="212" t="s">
        <v>121</v>
      </c>
      <c r="E162" s="213" t="s">
        <v>247</v>
      </c>
      <c r="F162" s="214" t="s">
        <v>248</v>
      </c>
      <c r="G162" s="215" t="s">
        <v>211</v>
      </c>
      <c r="H162" s="216">
        <v>15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38</v>
      </c>
      <c r="O162" s="88"/>
      <c r="P162" s="222">
        <f>O162*H162</f>
        <v>0</v>
      </c>
      <c r="Q162" s="222">
        <v>0.00027</v>
      </c>
      <c r="R162" s="222">
        <f>Q162*H162</f>
        <v>0.0040499999999999998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127</v>
      </c>
      <c r="AT162" s="224" t="s">
        <v>121</v>
      </c>
      <c r="AU162" s="224" t="s">
        <v>83</v>
      </c>
      <c r="AY162" s="14" t="s">
        <v>118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81</v>
      </c>
      <c r="BK162" s="225">
        <f>ROUND(I162*H162,2)</f>
        <v>0</v>
      </c>
      <c r="BL162" s="14" t="s">
        <v>127</v>
      </c>
      <c r="BM162" s="224" t="s">
        <v>249</v>
      </c>
    </row>
    <row r="163" s="2" customFormat="1" ht="24.15" customHeight="1">
      <c r="A163" s="35"/>
      <c r="B163" s="36"/>
      <c r="C163" s="226" t="s">
        <v>250</v>
      </c>
      <c r="D163" s="226" t="s">
        <v>176</v>
      </c>
      <c r="E163" s="227" t="s">
        <v>251</v>
      </c>
      <c r="F163" s="228" t="s">
        <v>252</v>
      </c>
      <c r="G163" s="229" t="s">
        <v>211</v>
      </c>
      <c r="H163" s="230">
        <v>15.300000000000001</v>
      </c>
      <c r="I163" s="231"/>
      <c r="J163" s="232">
        <f>ROUND(I163*H163,2)</f>
        <v>0</v>
      </c>
      <c r="K163" s="233"/>
      <c r="L163" s="234"/>
      <c r="M163" s="235" t="s">
        <v>1</v>
      </c>
      <c r="N163" s="236" t="s">
        <v>38</v>
      </c>
      <c r="O163" s="88"/>
      <c r="P163" s="222">
        <f>O163*H163</f>
        <v>0</v>
      </c>
      <c r="Q163" s="222">
        <v>0.00055999999999999995</v>
      </c>
      <c r="R163" s="222">
        <f>Q163*H163</f>
        <v>0.0085679999999999992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216</v>
      </c>
      <c r="AT163" s="224" t="s">
        <v>176</v>
      </c>
      <c r="AU163" s="224" t="s">
        <v>83</v>
      </c>
      <c r="AY163" s="14" t="s">
        <v>118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127</v>
      </c>
      <c r="BM163" s="224" t="s">
        <v>253</v>
      </c>
    </row>
    <row r="164" s="2" customFormat="1" ht="66.75" customHeight="1">
      <c r="A164" s="35"/>
      <c r="B164" s="36"/>
      <c r="C164" s="212" t="s">
        <v>254</v>
      </c>
      <c r="D164" s="212" t="s">
        <v>121</v>
      </c>
      <c r="E164" s="213" t="s">
        <v>255</v>
      </c>
      <c r="F164" s="214" t="s">
        <v>256</v>
      </c>
      <c r="G164" s="215" t="s">
        <v>211</v>
      </c>
      <c r="H164" s="216">
        <v>15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0.00040999999999999999</v>
      </c>
      <c r="R164" s="222">
        <f>Q164*H164</f>
        <v>0.0061500000000000001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127</v>
      </c>
      <c r="AT164" s="224" t="s">
        <v>121</v>
      </c>
      <c r="AU164" s="224" t="s">
        <v>83</v>
      </c>
      <c r="AY164" s="14" t="s">
        <v>118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127</v>
      </c>
      <c r="BM164" s="224" t="s">
        <v>257</v>
      </c>
    </row>
    <row r="165" s="2" customFormat="1" ht="24.15" customHeight="1">
      <c r="A165" s="35"/>
      <c r="B165" s="36"/>
      <c r="C165" s="226" t="s">
        <v>258</v>
      </c>
      <c r="D165" s="226" t="s">
        <v>176</v>
      </c>
      <c r="E165" s="227" t="s">
        <v>259</v>
      </c>
      <c r="F165" s="228" t="s">
        <v>260</v>
      </c>
      <c r="G165" s="229" t="s">
        <v>211</v>
      </c>
      <c r="H165" s="230">
        <v>15.300000000000001</v>
      </c>
      <c r="I165" s="231"/>
      <c r="J165" s="232">
        <f>ROUND(I165*H165,2)</f>
        <v>0</v>
      </c>
      <c r="K165" s="233"/>
      <c r="L165" s="234"/>
      <c r="M165" s="235" t="s">
        <v>1</v>
      </c>
      <c r="N165" s="236" t="s">
        <v>38</v>
      </c>
      <c r="O165" s="88"/>
      <c r="P165" s="222">
        <f>O165*H165</f>
        <v>0</v>
      </c>
      <c r="Q165" s="222">
        <v>0.00088000000000000003</v>
      </c>
      <c r="R165" s="222">
        <f>Q165*H165</f>
        <v>0.013464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216</v>
      </c>
      <c r="AT165" s="224" t="s">
        <v>176</v>
      </c>
      <c r="AU165" s="224" t="s">
        <v>83</v>
      </c>
      <c r="AY165" s="14" t="s">
        <v>118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81</v>
      </c>
      <c r="BK165" s="225">
        <f>ROUND(I165*H165,2)</f>
        <v>0</v>
      </c>
      <c r="BL165" s="14" t="s">
        <v>127</v>
      </c>
      <c r="BM165" s="224" t="s">
        <v>261</v>
      </c>
    </row>
    <row r="166" s="2" customFormat="1" ht="16.5" customHeight="1">
      <c r="A166" s="35"/>
      <c r="B166" s="36"/>
      <c r="C166" s="226" t="s">
        <v>262</v>
      </c>
      <c r="D166" s="226" t="s">
        <v>176</v>
      </c>
      <c r="E166" s="227" t="s">
        <v>263</v>
      </c>
      <c r="F166" s="228" t="s">
        <v>264</v>
      </c>
      <c r="G166" s="229" t="s">
        <v>211</v>
      </c>
      <c r="H166" s="230">
        <v>1030</v>
      </c>
      <c r="I166" s="231"/>
      <c r="J166" s="232">
        <f>ROUND(I166*H166,2)</f>
        <v>0</v>
      </c>
      <c r="K166" s="233"/>
      <c r="L166" s="234"/>
      <c r="M166" s="235" t="s">
        <v>1</v>
      </c>
      <c r="N166" s="236" t="s">
        <v>38</v>
      </c>
      <c r="O166" s="88"/>
      <c r="P166" s="222">
        <f>O166*H166</f>
        <v>0</v>
      </c>
      <c r="Q166" s="222">
        <v>0.00013999999999999999</v>
      </c>
      <c r="R166" s="222">
        <f>Q166*H166</f>
        <v>0.1442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216</v>
      </c>
      <c r="AT166" s="224" t="s">
        <v>176</v>
      </c>
      <c r="AU166" s="224" t="s">
        <v>83</v>
      </c>
      <c r="AY166" s="14" t="s">
        <v>118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127</v>
      </c>
      <c r="BM166" s="224" t="s">
        <v>265</v>
      </c>
    </row>
    <row r="167" s="2" customFormat="1" ht="49.05" customHeight="1">
      <c r="A167" s="35"/>
      <c r="B167" s="36"/>
      <c r="C167" s="212" t="s">
        <v>266</v>
      </c>
      <c r="D167" s="212" t="s">
        <v>121</v>
      </c>
      <c r="E167" s="213" t="s">
        <v>267</v>
      </c>
      <c r="F167" s="214" t="s">
        <v>268</v>
      </c>
      <c r="G167" s="215" t="s">
        <v>269</v>
      </c>
      <c r="H167" s="242"/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127</v>
      </c>
      <c r="AT167" s="224" t="s">
        <v>121</v>
      </c>
      <c r="AU167" s="224" t="s">
        <v>83</v>
      </c>
      <c r="AY167" s="14" t="s">
        <v>118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127</v>
      </c>
      <c r="BM167" s="224" t="s">
        <v>270</v>
      </c>
    </row>
    <row r="168" s="12" customFormat="1" ht="22.8" customHeight="1">
      <c r="A168" s="12"/>
      <c r="B168" s="196"/>
      <c r="C168" s="197"/>
      <c r="D168" s="198" t="s">
        <v>72</v>
      </c>
      <c r="E168" s="210" t="s">
        <v>271</v>
      </c>
      <c r="F168" s="210" t="s">
        <v>272</v>
      </c>
      <c r="G168" s="197"/>
      <c r="H168" s="197"/>
      <c r="I168" s="200"/>
      <c r="J168" s="211">
        <f>BK168</f>
        <v>0</v>
      </c>
      <c r="K168" s="197"/>
      <c r="L168" s="202"/>
      <c r="M168" s="203"/>
      <c r="N168" s="204"/>
      <c r="O168" s="204"/>
      <c r="P168" s="205">
        <f>SUM(P169:P234)</f>
        <v>0</v>
      </c>
      <c r="Q168" s="204"/>
      <c r="R168" s="205">
        <f>SUM(R169:R234)</f>
        <v>0.67288000000000014</v>
      </c>
      <c r="S168" s="204"/>
      <c r="T168" s="206">
        <f>SUM(T169:T234)</f>
        <v>3.8508300000000006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7" t="s">
        <v>83</v>
      </c>
      <c r="AT168" s="208" t="s">
        <v>72</v>
      </c>
      <c r="AU168" s="208" t="s">
        <v>81</v>
      </c>
      <c r="AY168" s="207" t="s">
        <v>118</v>
      </c>
      <c r="BK168" s="209">
        <f>SUM(BK169:BK234)</f>
        <v>0</v>
      </c>
    </row>
    <row r="169" s="2" customFormat="1" ht="24.15" customHeight="1">
      <c r="A169" s="35"/>
      <c r="B169" s="36"/>
      <c r="C169" s="226" t="s">
        <v>273</v>
      </c>
      <c r="D169" s="226" t="s">
        <v>176</v>
      </c>
      <c r="E169" s="227" t="s">
        <v>274</v>
      </c>
      <c r="F169" s="228" t="s">
        <v>275</v>
      </c>
      <c r="G169" s="229" t="s">
        <v>191</v>
      </c>
      <c r="H169" s="230">
        <v>20</v>
      </c>
      <c r="I169" s="231"/>
      <c r="J169" s="232">
        <f>ROUND(I169*H169,2)</f>
        <v>0</v>
      </c>
      <c r="K169" s="233"/>
      <c r="L169" s="234"/>
      <c r="M169" s="235" t="s">
        <v>1</v>
      </c>
      <c r="N169" s="236" t="s">
        <v>38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216</v>
      </c>
      <c r="AT169" s="224" t="s">
        <v>176</v>
      </c>
      <c r="AU169" s="224" t="s">
        <v>83</v>
      </c>
      <c r="AY169" s="14" t="s">
        <v>118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81</v>
      </c>
      <c r="BK169" s="225">
        <f>ROUND(I169*H169,2)</f>
        <v>0</v>
      </c>
      <c r="BL169" s="14" t="s">
        <v>127</v>
      </c>
      <c r="BM169" s="224" t="s">
        <v>276</v>
      </c>
    </row>
    <row r="170" s="2" customFormat="1">
      <c r="A170" s="35"/>
      <c r="B170" s="36"/>
      <c r="C170" s="37"/>
      <c r="D170" s="237" t="s">
        <v>193</v>
      </c>
      <c r="E170" s="37"/>
      <c r="F170" s="238" t="s">
        <v>277</v>
      </c>
      <c r="G170" s="37"/>
      <c r="H170" s="37"/>
      <c r="I170" s="239"/>
      <c r="J170" s="37"/>
      <c r="K170" s="37"/>
      <c r="L170" s="41"/>
      <c r="M170" s="240"/>
      <c r="N170" s="241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193</v>
      </c>
      <c r="AU170" s="14" t="s">
        <v>83</v>
      </c>
    </row>
    <row r="171" s="2" customFormat="1" ht="24.15" customHeight="1">
      <c r="A171" s="35"/>
      <c r="B171" s="36"/>
      <c r="C171" s="212" t="s">
        <v>278</v>
      </c>
      <c r="D171" s="212" t="s">
        <v>121</v>
      </c>
      <c r="E171" s="213" t="s">
        <v>279</v>
      </c>
      <c r="F171" s="214" t="s">
        <v>280</v>
      </c>
      <c r="G171" s="215" t="s">
        <v>191</v>
      </c>
      <c r="H171" s="216">
        <v>1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38</v>
      </c>
      <c r="O171" s="88"/>
      <c r="P171" s="222">
        <f>O171*H171</f>
        <v>0</v>
      </c>
      <c r="Q171" s="222">
        <v>0.024029999999999999</v>
      </c>
      <c r="R171" s="222">
        <f>Q171*H171</f>
        <v>0.024029999999999999</v>
      </c>
      <c r="S171" s="222">
        <v>0.024029999999999999</v>
      </c>
      <c r="T171" s="223">
        <f>S171*H171</f>
        <v>0.024029999999999999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127</v>
      </c>
      <c r="AT171" s="224" t="s">
        <v>121</v>
      </c>
      <c r="AU171" s="224" t="s">
        <v>83</v>
      </c>
      <c r="AY171" s="14" t="s">
        <v>118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81</v>
      </c>
      <c r="BK171" s="225">
        <f>ROUND(I171*H171,2)</f>
        <v>0</v>
      </c>
      <c r="BL171" s="14" t="s">
        <v>127</v>
      </c>
      <c r="BM171" s="224" t="s">
        <v>281</v>
      </c>
    </row>
    <row r="172" s="2" customFormat="1" ht="24.15" customHeight="1">
      <c r="A172" s="35"/>
      <c r="B172" s="36"/>
      <c r="C172" s="212" t="s">
        <v>282</v>
      </c>
      <c r="D172" s="212" t="s">
        <v>121</v>
      </c>
      <c r="E172" s="213" t="s">
        <v>283</v>
      </c>
      <c r="F172" s="214" t="s">
        <v>284</v>
      </c>
      <c r="G172" s="215" t="s">
        <v>191</v>
      </c>
      <c r="H172" s="216">
        <v>1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127</v>
      </c>
      <c r="AT172" s="224" t="s">
        <v>121</v>
      </c>
      <c r="AU172" s="224" t="s">
        <v>83</v>
      </c>
      <c r="AY172" s="14" t="s">
        <v>118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127</v>
      </c>
      <c r="BM172" s="224" t="s">
        <v>285</v>
      </c>
    </row>
    <row r="173" s="2" customFormat="1" ht="24.15" customHeight="1">
      <c r="A173" s="35"/>
      <c r="B173" s="36"/>
      <c r="C173" s="212" t="s">
        <v>286</v>
      </c>
      <c r="D173" s="212" t="s">
        <v>121</v>
      </c>
      <c r="E173" s="213" t="s">
        <v>287</v>
      </c>
      <c r="F173" s="214" t="s">
        <v>288</v>
      </c>
      <c r="G173" s="215" t="s">
        <v>211</v>
      </c>
      <c r="H173" s="216">
        <v>140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38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0.014919999999999999</v>
      </c>
      <c r="T173" s="223">
        <f>S173*H173</f>
        <v>2.0888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127</v>
      </c>
      <c r="AT173" s="224" t="s">
        <v>121</v>
      </c>
      <c r="AU173" s="224" t="s">
        <v>83</v>
      </c>
      <c r="AY173" s="14" t="s">
        <v>118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81</v>
      </c>
      <c r="BK173" s="225">
        <f>ROUND(I173*H173,2)</f>
        <v>0</v>
      </c>
      <c r="BL173" s="14" t="s">
        <v>127</v>
      </c>
      <c r="BM173" s="224" t="s">
        <v>289</v>
      </c>
    </row>
    <row r="174" s="2" customFormat="1" ht="24.15" customHeight="1">
      <c r="A174" s="35"/>
      <c r="B174" s="36"/>
      <c r="C174" s="212" t="s">
        <v>216</v>
      </c>
      <c r="D174" s="212" t="s">
        <v>121</v>
      </c>
      <c r="E174" s="213" t="s">
        <v>290</v>
      </c>
      <c r="F174" s="214" t="s">
        <v>291</v>
      </c>
      <c r="G174" s="215" t="s">
        <v>211</v>
      </c>
      <c r="H174" s="216">
        <v>45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38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0.03065</v>
      </c>
      <c r="T174" s="223">
        <f>S174*H174</f>
        <v>1.3792500000000001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127</v>
      </c>
      <c r="AT174" s="224" t="s">
        <v>121</v>
      </c>
      <c r="AU174" s="224" t="s">
        <v>83</v>
      </c>
      <c r="AY174" s="14" t="s">
        <v>118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81</v>
      </c>
      <c r="BK174" s="225">
        <f>ROUND(I174*H174,2)</f>
        <v>0</v>
      </c>
      <c r="BL174" s="14" t="s">
        <v>127</v>
      </c>
      <c r="BM174" s="224" t="s">
        <v>292</v>
      </c>
    </row>
    <row r="175" s="2" customFormat="1" ht="24.15" customHeight="1">
      <c r="A175" s="35"/>
      <c r="B175" s="36"/>
      <c r="C175" s="212" t="s">
        <v>293</v>
      </c>
      <c r="D175" s="212" t="s">
        <v>121</v>
      </c>
      <c r="E175" s="213" t="s">
        <v>294</v>
      </c>
      <c r="F175" s="214" t="s">
        <v>295</v>
      </c>
      <c r="G175" s="215" t="s">
        <v>191</v>
      </c>
      <c r="H175" s="216">
        <v>9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38</v>
      </c>
      <c r="O175" s="88"/>
      <c r="P175" s="222">
        <f>O175*H175</f>
        <v>0</v>
      </c>
      <c r="Q175" s="222">
        <v>0.00157</v>
      </c>
      <c r="R175" s="222">
        <f>Q175*H175</f>
        <v>0.01413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127</v>
      </c>
      <c r="AT175" s="224" t="s">
        <v>121</v>
      </c>
      <c r="AU175" s="224" t="s">
        <v>83</v>
      </c>
      <c r="AY175" s="14" t="s">
        <v>118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81</v>
      </c>
      <c r="BK175" s="225">
        <f>ROUND(I175*H175,2)</f>
        <v>0</v>
      </c>
      <c r="BL175" s="14" t="s">
        <v>127</v>
      </c>
      <c r="BM175" s="224" t="s">
        <v>296</v>
      </c>
    </row>
    <row r="176" s="2" customFormat="1" ht="24.15" customHeight="1">
      <c r="A176" s="35"/>
      <c r="B176" s="36"/>
      <c r="C176" s="212" t="s">
        <v>297</v>
      </c>
      <c r="D176" s="212" t="s">
        <v>121</v>
      </c>
      <c r="E176" s="213" t="s">
        <v>298</v>
      </c>
      <c r="F176" s="214" t="s">
        <v>299</v>
      </c>
      <c r="G176" s="215" t="s">
        <v>191</v>
      </c>
      <c r="H176" s="216">
        <v>11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38</v>
      </c>
      <c r="O176" s="88"/>
      <c r="P176" s="222">
        <f>O176*H176</f>
        <v>0</v>
      </c>
      <c r="Q176" s="222">
        <v>0.0020200000000000001</v>
      </c>
      <c r="R176" s="222">
        <f>Q176*H176</f>
        <v>0.02222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127</v>
      </c>
      <c r="AT176" s="224" t="s">
        <v>121</v>
      </c>
      <c r="AU176" s="224" t="s">
        <v>83</v>
      </c>
      <c r="AY176" s="14" t="s">
        <v>118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81</v>
      </c>
      <c r="BK176" s="225">
        <f>ROUND(I176*H176,2)</f>
        <v>0</v>
      </c>
      <c r="BL176" s="14" t="s">
        <v>127</v>
      </c>
      <c r="BM176" s="224" t="s">
        <v>300</v>
      </c>
    </row>
    <row r="177" s="2" customFormat="1" ht="24.15" customHeight="1">
      <c r="A177" s="35"/>
      <c r="B177" s="36"/>
      <c r="C177" s="212" t="s">
        <v>301</v>
      </c>
      <c r="D177" s="212" t="s">
        <v>121</v>
      </c>
      <c r="E177" s="213" t="s">
        <v>302</v>
      </c>
      <c r="F177" s="214" t="s">
        <v>303</v>
      </c>
      <c r="G177" s="215" t="s">
        <v>191</v>
      </c>
      <c r="H177" s="216">
        <v>6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38</v>
      </c>
      <c r="O177" s="88"/>
      <c r="P177" s="222">
        <f>O177*H177</f>
        <v>0</v>
      </c>
      <c r="Q177" s="222">
        <v>0.0022599999999999999</v>
      </c>
      <c r="R177" s="222">
        <f>Q177*H177</f>
        <v>0.013559999999999999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127</v>
      </c>
      <c r="AT177" s="224" t="s">
        <v>121</v>
      </c>
      <c r="AU177" s="224" t="s">
        <v>83</v>
      </c>
      <c r="AY177" s="14" t="s">
        <v>118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81</v>
      </c>
      <c r="BK177" s="225">
        <f>ROUND(I177*H177,2)</f>
        <v>0</v>
      </c>
      <c r="BL177" s="14" t="s">
        <v>127</v>
      </c>
      <c r="BM177" s="224" t="s">
        <v>304</v>
      </c>
    </row>
    <row r="178" s="2" customFormat="1" ht="24.15" customHeight="1">
      <c r="A178" s="35"/>
      <c r="B178" s="36"/>
      <c r="C178" s="212" t="s">
        <v>305</v>
      </c>
      <c r="D178" s="212" t="s">
        <v>121</v>
      </c>
      <c r="E178" s="213" t="s">
        <v>306</v>
      </c>
      <c r="F178" s="214" t="s">
        <v>307</v>
      </c>
      <c r="G178" s="215" t="s">
        <v>211</v>
      </c>
      <c r="H178" s="216">
        <v>75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38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0.0020999999999999999</v>
      </c>
      <c r="T178" s="223">
        <f>S178*H178</f>
        <v>0.1575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127</v>
      </c>
      <c r="AT178" s="224" t="s">
        <v>121</v>
      </c>
      <c r="AU178" s="224" t="s">
        <v>83</v>
      </c>
      <c r="AY178" s="14" t="s">
        <v>118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127</v>
      </c>
      <c r="BM178" s="224" t="s">
        <v>308</v>
      </c>
    </row>
    <row r="179" s="2" customFormat="1" ht="24.15" customHeight="1">
      <c r="A179" s="35"/>
      <c r="B179" s="36"/>
      <c r="C179" s="212" t="s">
        <v>309</v>
      </c>
      <c r="D179" s="212" t="s">
        <v>121</v>
      </c>
      <c r="E179" s="213" t="s">
        <v>310</v>
      </c>
      <c r="F179" s="214" t="s">
        <v>311</v>
      </c>
      <c r="G179" s="215" t="s">
        <v>211</v>
      </c>
      <c r="H179" s="216">
        <v>95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38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0.00198</v>
      </c>
      <c r="T179" s="223">
        <f>S179*H179</f>
        <v>0.18809999999999999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127</v>
      </c>
      <c r="AT179" s="224" t="s">
        <v>121</v>
      </c>
      <c r="AU179" s="224" t="s">
        <v>83</v>
      </c>
      <c r="AY179" s="14" t="s">
        <v>118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81</v>
      </c>
      <c r="BK179" s="225">
        <f>ROUND(I179*H179,2)</f>
        <v>0</v>
      </c>
      <c r="BL179" s="14" t="s">
        <v>127</v>
      </c>
      <c r="BM179" s="224" t="s">
        <v>312</v>
      </c>
    </row>
    <row r="180" s="2" customFormat="1" ht="24.15" customHeight="1">
      <c r="A180" s="35"/>
      <c r="B180" s="36"/>
      <c r="C180" s="212" t="s">
        <v>313</v>
      </c>
      <c r="D180" s="212" t="s">
        <v>121</v>
      </c>
      <c r="E180" s="213" t="s">
        <v>314</v>
      </c>
      <c r="F180" s="214" t="s">
        <v>315</v>
      </c>
      <c r="G180" s="215" t="s">
        <v>211</v>
      </c>
      <c r="H180" s="216">
        <v>5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38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0.00263</v>
      </c>
      <c r="T180" s="223">
        <f>S180*H180</f>
        <v>0.01315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127</v>
      </c>
      <c r="AT180" s="224" t="s">
        <v>121</v>
      </c>
      <c r="AU180" s="224" t="s">
        <v>83</v>
      </c>
      <c r="AY180" s="14" t="s">
        <v>118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81</v>
      </c>
      <c r="BK180" s="225">
        <f>ROUND(I180*H180,2)</f>
        <v>0</v>
      </c>
      <c r="BL180" s="14" t="s">
        <v>127</v>
      </c>
      <c r="BM180" s="224" t="s">
        <v>316</v>
      </c>
    </row>
    <row r="181" s="2" customFormat="1" ht="24.15" customHeight="1">
      <c r="A181" s="35"/>
      <c r="B181" s="36"/>
      <c r="C181" s="212" t="s">
        <v>317</v>
      </c>
      <c r="D181" s="212" t="s">
        <v>121</v>
      </c>
      <c r="E181" s="213" t="s">
        <v>318</v>
      </c>
      <c r="F181" s="214" t="s">
        <v>319</v>
      </c>
      <c r="G181" s="215" t="s">
        <v>191</v>
      </c>
      <c r="H181" s="216">
        <v>4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38</v>
      </c>
      <c r="O181" s="88"/>
      <c r="P181" s="222">
        <f>O181*H181</f>
        <v>0</v>
      </c>
      <c r="Q181" s="222">
        <v>0.00031</v>
      </c>
      <c r="R181" s="222">
        <f>Q181*H181</f>
        <v>0.00124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127</v>
      </c>
      <c r="AT181" s="224" t="s">
        <v>121</v>
      </c>
      <c r="AU181" s="224" t="s">
        <v>83</v>
      </c>
      <c r="AY181" s="14" t="s">
        <v>118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81</v>
      </c>
      <c r="BK181" s="225">
        <f>ROUND(I181*H181,2)</f>
        <v>0</v>
      </c>
      <c r="BL181" s="14" t="s">
        <v>127</v>
      </c>
      <c r="BM181" s="224" t="s">
        <v>320</v>
      </c>
    </row>
    <row r="182" s="2" customFormat="1" ht="24.15" customHeight="1">
      <c r="A182" s="35"/>
      <c r="B182" s="36"/>
      <c r="C182" s="212" t="s">
        <v>321</v>
      </c>
      <c r="D182" s="212" t="s">
        <v>121</v>
      </c>
      <c r="E182" s="213" t="s">
        <v>322</v>
      </c>
      <c r="F182" s="214" t="s">
        <v>323</v>
      </c>
      <c r="G182" s="215" t="s">
        <v>191</v>
      </c>
      <c r="H182" s="216">
        <v>5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38</v>
      </c>
      <c r="O182" s="88"/>
      <c r="P182" s="222">
        <f>O182*H182</f>
        <v>0</v>
      </c>
      <c r="Q182" s="222">
        <v>0.00052999999999999998</v>
      </c>
      <c r="R182" s="222">
        <f>Q182*H182</f>
        <v>0.00265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127</v>
      </c>
      <c r="AT182" s="224" t="s">
        <v>121</v>
      </c>
      <c r="AU182" s="224" t="s">
        <v>83</v>
      </c>
      <c r="AY182" s="14" t="s">
        <v>118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81</v>
      </c>
      <c r="BK182" s="225">
        <f>ROUND(I182*H182,2)</f>
        <v>0</v>
      </c>
      <c r="BL182" s="14" t="s">
        <v>127</v>
      </c>
      <c r="BM182" s="224" t="s">
        <v>324</v>
      </c>
    </row>
    <row r="183" s="2" customFormat="1" ht="24.15" customHeight="1">
      <c r="A183" s="35"/>
      <c r="B183" s="36"/>
      <c r="C183" s="212" t="s">
        <v>325</v>
      </c>
      <c r="D183" s="212" t="s">
        <v>121</v>
      </c>
      <c r="E183" s="213" t="s">
        <v>326</v>
      </c>
      <c r="F183" s="214" t="s">
        <v>327</v>
      </c>
      <c r="G183" s="215" t="s">
        <v>191</v>
      </c>
      <c r="H183" s="216">
        <v>9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38</v>
      </c>
      <c r="O183" s="88"/>
      <c r="P183" s="222">
        <f>O183*H183</f>
        <v>0</v>
      </c>
      <c r="Q183" s="222">
        <v>0.001</v>
      </c>
      <c r="R183" s="222">
        <f>Q183*H183</f>
        <v>0.0090000000000000011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127</v>
      </c>
      <c r="AT183" s="224" t="s">
        <v>121</v>
      </c>
      <c r="AU183" s="224" t="s">
        <v>83</v>
      </c>
      <c r="AY183" s="14" t="s">
        <v>118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81</v>
      </c>
      <c r="BK183" s="225">
        <f>ROUND(I183*H183,2)</f>
        <v>0</v>
      </c>
      <c r="BL183" s="14" t="s">
        <v>127</v>
      </c>
      <c r="BM183" s="224" t="s">
        <v>328</v>
      </c>
    </row>
    <row r="184" s="2" customFormat="1" ht="24.15" customHeight="1">
      <c r="A184" s="35"/>
      <c r="B184" s="36"/>
      <c r="C184" s="212" t="s">
        <v>329</v>
      </c>
      <c r="D184" s="212" t="s">
        <v>121</v>
      </c>
      <c r="E184" s="213" t="s">
        <v>330</v>
      </c>
      <c r="F184" s="214" t="s">
        <v>331</v>
      </c>
      <c r="G184" s="215" t="s">
        <v>191</v>
      </c>
      <c r="H184" s="216">
        <v>4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38</v>
      </c>
      <c r="O184" s="88"/>
      <c r="P184" s="222">
        <f>O184*H184</f>
        <v>0</v>
      </c>
      <c r="Q184" s="222">
        <v>0.0011199999999999999</v>
      </c>
      <c r="R184" s="222">
        <f>Q184*H184</f>
        <v>0.0044799999999999996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127</v>
      </c>
      <c r="AT184" s="224" t="s">
        <v>121</v>
      </c>
      <c r="AU184" s="224" t="s">
        <v>83</v>
      </c>
      <c r="AY184" s="14" t="s">
        <v>118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81</v>
      </c>
      <c r="BK184" s="225">
        <f>ROUND(I184*H184,2)</f>
        <v>0</v>
      </c>
      <c r="BL184" s="14" t="s">
        <v>127</v>
      </c>
      <c r="BM184" s="224" t="s">
        <v>332</v>
      </c>
    </row>
    <row r="185" s="2" customFormat="1" ht="16.5" customHeight="1">
      <c r="A185" s="35"/>
      <c r="B185" s="36"/>
      <c r="C185" s="212" t="s">
        <v>333</v>
      </c>
      <c r="D185" s="212" t="s">
        <v>121</v>
      </c>
      <c r="E185" s="213" t="s">
        <v>334</v>
      </c>
      <c r="F185" s="214" t="s">
        <v>335</v>
      </c>
      <c r="G185" s="215" t="s">
        <v>211</v>
      </c>
      <c r="H185" s="216">
        <v>10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38</v>
      </c>
      <c r="O185" s="88"/>
      <c r="P185" s="222">
        <f>O185*H185</f>
        <v>0</v>
      </c>
      <c r="Q185" s="222">
        <v>0.00191</v>
      </c>
      <c r="R185" s="222">
        <f>Q185*H185</f>
        <v>0.019099999999999999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127</v>
      </c>
      <c r="AT185" s="224" t="s">
        <v>121</v>
      </c>
      <c r="AU185" s="224" t="s">
        <v>83</v>
      </c>
      <c r="AY185" s="14" t="s">
        <v>118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81</v>
      </c>
      <c r="BK185" s="225">
        <f>ROUND(I185*H185,2)</f>
        <v>0</v>
      </c>
      <c r="BL185" s="14" t="s">
        <v>127</v>
      </c>
      <c r="BM185" s="224" t="s">
        <v>336</v>
      </c>
    </row>
    <row r="186" s="2" customFormat="1" ht="21.75" customHeight="1">
      <c r="A186" s="35"/>
      <c r="B186" s="36"/>
      <c r="C186" s="212" t="s">
        <v>337</v>
      </c>
      <c r="D186" s="212" t="s">
        <v>121</v>
      </c>
      <c r="E186" s="213" t="s">
        <v>338</v>
      </c>
      <c r="F186" s="214" t="s">
        <v>339</v>
      </c>
      <c r="G186" s="215" t="s">
        <v>211</v>
      </c>
      <c r="H186" s="216">
        <v>145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38</v>
      </c>
      <c r="O186" s="88"/>
      <c r="P186" s="222">
        <f>O186*H186</f>
        <v>0</v>
      </c>
      <c r="Q186" s="222">
        <v>0.00142</v>
      </c>
      <c r="R186" s="222">
        <f>Q186*H186</f>
        <v>0.2059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127</v>
      </c>
      <c r="AT186" s="224" t="s">
        <v>121</v>
      </c>
      <c r="AU186" s="224" t="s">
        <v>83</v>
      </c>
      <c r="AY186" s="14" t="s">
        <v>118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81</v>
      </c>
      <c r="BK186" s="225">
        <f>ROUND(I186*H186,2)</f>
        <v>0</v>
      </c>
      <c r="BL186" s="14" t="s">
        <v>127</v>
      </c>
      <c r="BM186" s="224" t="s">
        <v>340</v>
      </c>
    </row>
    <row r="187" s="2" customFormat="1" ht="21.75" customHeight="1">
      <c r="A187" s="35"/>
      <c r="B187" s="36"/>
      <c r="C187" s="212" t="s">
        <v>341</v>
      </c>
      <c r="D187" s="212" t="s">
        <v>121</v>
      </c>
      <c r="E187" s="213" t="s">
        <v>342</v>
      </c>
      <c r="F187" s="214" t="s">
        <v>343</v>
      </c>
      <c r="G187" s="215" t="s">
        <v>211</v>
      </c>
      <c r="H187" s="216">
        <v>55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38</v>
      </c>
      <c r="O187" s="88"/>
      <c r="P187" s="222">
        <f>O187*H187</f>
        <v>0</v>
      </c>
      <c r="Q187" s="222">
        <v>0.00197</v>
      </c>
      <c r="R187" s="222">
        <f>Q187*H187</f>
        <v>0.10835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127</v>
      </c>
      <c r="AT187" s="224" t="s">
        <v>121</v>
      </c>
      <c r="AU187" s="224" t="s">
        <v>83</v>
      </c>
      <c r="AY187" s="14" t="s">
        <v>118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81</v>
      </c>
      <c r="BK187" s="225">
        <f>ROUND(I187*H187,2)</f>
        <v>0</v>
      </c>
      <c r="BL187" s="14" t="s">
        <v>127</v>
      </c>
      <c r="BM187" s="224" t="s">
        <v>344</v>
      </c>
    </row>
    <row r="188" s="2" customFormat="1" ht="21.75" customHeight="1">
      <c r="A188" s="35"/>
      <c r="B188" s="36"/>
      <c r="C188" s="212" t="s">
        <v>345</v>
      </c>
      <c r="D188" s="212" t="s">
        <v>121</v>
      </c>
      <c r="E188" s="213" t="s">
        <v>346</v>
      </c>
      <c r="F188" s="214" t="s">
        <v>347</v>
      </c>
      <c r="G188" s="215" t="s">
        <v>211</v>
      </c>
      <c r="H188" s="216">
        <v>22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0.0030400000000000002</v>
      </c>
      <c r="R188" s="222">
        <f>Q188*H188</f>
        <v>0.066880000000000009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127</v>
      </c>
      <c r="AT188" s="224" t="s">
        <v>121</v>
      </c>
      <c r="AU188" s="224" t="s">
        <v>83</v>
      </c>
      <c r="AY188" s="14" t="s">
        <v>118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81</v>
      </c>
      <c r="BK188" s="225">
        <f>ROUND(I188*H188,2)</f>
        <v>0</v>
      </c>
      <c r="BL188" s="14" t="s">
        <v>127</v>
      </c>
      <c r="BM188" s="224" t="s">
        <v>348</v>
      </c>
    </row>
    <row r="189" s="2" customFormat="1" ht="21.75" customHeight="1">
      <c r="A189" s="35"/>
      <c r="B189" s="36"/>
      <c r="C189" s="212" t="s">
        <v>349</v>
      </c>
      <c r="D189" s="212" t="s">
        <v>121</v>
      </c>
      <c r="E189" s="213" t="s">
        <v>350</v>
      </c>
      <c r="F189" s="214" t="s">
        <v>351</v>
      </c>
      <c r="G189" s="215" t="s">
        <v>211</v>
      </c>
      <c r="H189" s="216">
        <v>5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38</v>
      </c>
      <c r="O189" s="88"/>
      <c r="P189" s="222">
        <f>O189*H189</f>
        <v>0</v>
      </c>
      <c r="Q189" s="222">
        <v>0.00076000000000000004</v>
      </c>
      <c r="R189" s="222">
        <f>Q189*H189</f>
        <v>0.0038000000000000004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127</v>
      </c>
      <c r="AT189" s="224" t="s">
        <v>121</v>
      </c>
      <c r="AU189" s="224" t="s">
        <v>83</v>
      </c>
      <c r="AY189" s="14" t="s">
        <v>118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81</v>
      </c>
      <c r="BK189" s="225">
        <f>ROUND(I189*H189,2)</f>
        <v>0</v>
      </c>
      <c r="BL189" s="14" t="s">
        <v>127</v>
      </c>
      <c r="BM189" s="224" t="s">
        <v>352</v>
      </c>
    </row>
    <row r="190" s="2" customFormat="1" ht="24.15" customHeight="1">
      <c r="A190" s="35"/>
      <c r="B190" s="36"/>
      <c r="C190" s="212" t="s">
        <v>353</v>
      </c>
      <c r="D190" s="212" t="s">
        <v>121</v>
      </c>
      <c r="E190" s="213" t="s">
        <v>354</v>
      </c>
      <c r="F190" s="214" t="s">
        <v>355</v>
      </c>
      <c r="G190" s="215" t="s">
        <v>211</v>
      </c>
      <c r="H190" s="216">
        <v>10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38</v>
      </c>
      <c r="O190" s="88"/>
      <c r="P190" s="222">
        <f>O190*H190</f>
        <v>0</v>
      </c>
      <c r="Q190" s="222">
        <v>0.00063000000000000003</v>
      </c>
      <c r="R190" s="222">
        <f>Q190*H190</f>
        <v>0.0063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127</v>
      </c>
      <c r="AT190" s="224" t="s">
        <v>121</v>
      </c>
      <c r="AU190" s="224" t="s">
        <v>83</v>
      </c>
      <c r="AY190" s="14" t="s">
        <v>118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81</v>
      </c>
      <c r="BK190" s="225">
        <f>ROUND(I190*H190,2)</f>
        <v>0</v>
      </c>
      <c r="BL190" s="14" t="s">
        <v>127</v>
      </c>
      <c r="BM190" s="224" t="s">
        <v>356</v>
      </c>
    </row>
    <row r="191" s="2" customFormat="1" ht="21.75" customHeight="1">
      <c r="A191" s="35"/>
      <c r="B191" s="36"/>
      <c r="C191" s="212" t="s">
        <v>357</v>
      </c>
      <c r="D191" s="212" t="s">
        <v>121</v>
      </c>
      <c r="E191" s="213" t="s">
        <v>358</v>
      </c>
      <c r="F191" s="214" t="s">
        <v>359</v>
      </c>
      <c r="G191" s="215" t="s">
        <v>211</v>
      </c>
      <c r="H191" s="216">
        <v>25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38</v>
      </c>
      <c r="O191" s="88"/>
      <c r="P191" s="222">
        <f>O191*H191</f>
        <v>0</v>
      </c>
      <c r="Q191" s="222">
        <v>0.00050000000000000001</v>
      </c>
      <c r="R191" s="222">
        <f>Q191*H191</f>
        <v>0.012500000000000001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127</v>
      </c>
      <c r="AT191" s="224" t="s">
        <v>121</v>
      </c>
      <c r="AU191" s="224" t="s">
        <v>83</v>
      </c>
      <c r="AY191" s="14" t="s">
        <v>118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81</v>
      </c>
      <c r="BK191" s="225">
        <f>ROUND(I191*H191,2)</f>
        <v>0</v>
      </c>
      <c r="BL191" s="14" t="s">
        <v>127</v>
      </c>
      <c r="BM191" s="224" t="s">
        <v>360</v>
      </c>
    </row>
    <row r="192" s="2" customFormat="1" ht="21.75" customHeight="1">
      <c r="A192" s="35"/>
      <c r="B192" s="36"/>
      <c r="C192" s="212" t="s">
        <v>361</v>
      </c>
      <c r="D192" s="212" t="s">
        <v>121</v>
      </c>
      <c r="E192" s="213" t="s">
        <v>362</v>
      </c>
      <c r="F192" s="214" t="s">
        <v>363</v>
      </c>
      <c r="G192" s="215" t="s">
        <v>211</v>
      </c>
      <c r="H192" s="216">
        <v>55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0.0012999999999999999</v>
      </c>
      <c r="R192" s="222">
        <f>Q192*H192</f>
        <v>0.071499999999999994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127</v>
      </c>
      <c r="AT192" s="224" t="s">
        <v>121</v>
      </c>
      <c r="AU192" s="224" t="s">
        <v>83</v>
      </c>
      <c r="AY192" s="14" t="s">
        <v>118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127</v>
      </c>
      <c r="BM192" s="224" t="s">
        <v>364</v>
      </c>
    </row>
    <row r="193" s="2" customFormat="1" ht="21.75" customHeight="1">
      <c r="A193" s="35"/>
      <c r="B193" s="36"/>
      <c r="C193" s="212" t="s">
        <v>365</v>
      </c>
      <c r="D193" s="212" t="s">
        <v>121</v>
      </c>
      <c r="E193" s="213" t="s">
        <v>366</v>
      </c>
      <c r="F193" s="214" t="s">
        <v>367</v>
      </c>
      <c r="G193" s="215" t="s">
        <v>211</v>
      </c>
      <c r="H193" s="216">
        <v>15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38</v>
      </c>
      <c r="O193" s="88"/>
      <c r="P193" s="222">
        <f>O193*H193</f>
        <v>0</v>
      </c>
      <c r="Q193" s="222">
        <v>0.00131</v>
      </c>
      <c r="R193" s="222">
        <f>Q193*H193</f>
        <v>0.019650000000000001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127</v>
      </c>
      <c r="AT193" s="224" t="s">
        <v>121</v>
      </c>
      <c r="AU193" s="224" t="s">
        <v>83</v>
      </c>
      <c r="AY193" s="14" t="s">
        <v>118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81</v>
      </c>
      <c r="BK193" s="225">
        <f>ROUND(I193*H193,2)</f>
        <v>0</v>
      </c>
      <c r="BL193" s="14" t="s">
        <v>127</v>
      </c>
      <c r="BM193" s="224" t="s">
        <v>368</v>
      </c>
    </row>
    <row r="194" s="2" customFormat="1" ht="24.15" customHeight="1">
      <c r="A194" s="35"/>
      <c r="B194" s="36"/>
      <c r="C194" s="212" t="s">
        <v>369</v>
      </c>
      <c r="D194" s="212" t="s">
        <v>121</v>
      </c>
      <c r="E194" s="213" t="s">
        <v>370</v>
      </c>
      <c r="F194" s="214" t="s">
        <v>371</v>
      </c>
      <c r="G194" s="215" t="s">
        <v>211</v>
      </c>
      <c r="H194" s="216">
        <v>75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127</v>
      </c>
      <c r="AT194" s="224" t="s">
        <v>121</v>
      </c>
      <c r="AU194" s="224" t="s">
        <v>83</v>
      </c>
      <c r="AY194" s="14" t="s">
        <v>118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81</v>
      </c>
      <c r="BK194" s="225">
        <f>ROUND(I194*H194,2)</f>
        <v>0</v>
      </c>
      <c r="BL194" s="14" t="s">
        <v>127</v>
      </c>
      <c r="BM194" s="224" t="s">
        <v>372</v>
      </c>
    </row>
    <row r="195" s="2" customFormat="1" ht="24.15" customHeight="1">
      <c r="A195" s="35"/>
      <c r="B195" s="36"/>
      <c r="C195" s="212" t="s">
        <v>373</v>
      </c>
      <c r="D195" s="212" t="s">
        <v>121</v>
      </c>
      <c r="E195" s="213" t="s">
        <v>374</v>
      </c>
      <c r="F195" s="214" t="s">
        <v>375</v>
      </c>
      <c r="G195" s="215" t="s">
        <v>211</v>
      </c>
      <c r="H195" s="216">
        <v>65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38</v>
      </c>
      <c r="O195" s="88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127</v>
      </c>
      <c r="AT195" s="224" t="s">
        <v>121</v>
      </c>
      <c r="AU195" s="224" t="s">
        <v>83</v>
      </c>
      <c r="AY195" s="14" t="s">
        <v>118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81</v>
      </c>
      <c r="BK195" s="225">
        <f>ROUND(I195*H195,2)</f>
        <v>0</v>
      </c>
      <c r="BL195" s="14" t="s">
        <v>127</v>
      </c>
      <c r="BM195" s="224" t="s">
        <v>376</v>
      </c>
    </row>
    <row r="196" s="2" customFormat="1" ht="24.15" customHeight="1">
      <c r="A196" s="35"/>
      <c r="B196" s="36"/>
      <c r="C196" s="212" t="s">
        <v>377</v>
      </c>
      <c r="D196" s="212" t="s">
        <v>121</v>
      </c>
      <c r="E196" s="213" t="s">
        <v>378</v>
      </c>
      <c r="F196" s="214" t="s">
        <v>379</v>
      </c>
      <c r="G196" s="215" t="s">
        <v>211</v>
      </c>
      <c r="H196" s="216">
        <v>15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38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127</v>
      </c>
      <c r="AT196" s="224" t="s">
        <v>121</v>
      </c>
      <c r="AU196" s="224" t="s">
        <v>83</v>
      </c>
      <c r="AY196" s="14" t="s">
        <v>118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81</v>
      </c>
      <c r="BK196" s="225">
        <f>ROUND(I196*H196,2)</f>
        <v>0</v>
      </c>
      <c r="BL196" s="14" t="s">
        <v>127</v>
      </c>
      <c r="BM196" s="224" t="s">
        <v>380</v>
      </c>
    </row>
    <row r="197" s="2" customFormat="1" ht="21.75" customHeight="1">
      <c r="A197" s="35"/>
      <c r="B197" s="36"/>
      <c r="C197" s="212" t="s">
        <v>381</v>
      </c>
      <c r="D197" s="212" t="s">
        <v>121</v>
      </c>
      <c r="E197" s="213" t="s">
        <v>382</v>
      </c>
      <c r="F197" s="214" t="s">
        <v>383</v>
      </c>
      <c r="G197" s="215" t="s">
        <v>211</v>
      </c>
      <c r="H197" s="216">
        <v>85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38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127</v>
      </c>
      <c r="AT197" s="224" t="s">
        <v>121</v>
      </c>
      <c r="AU197" s="224" t="s">
        <v>83</v>
      </c>
      <c r="AY197" s="14" t="s">
        <v>118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81</v>
      </c>
      <c r="BK197" s="225">
        <f>ROUND(I197*H197,2)</f>
        <v>0</v>
      </c>
      <c r="BL197" s="14" t="s">
        <v>127</v>
      </c>
      <c r="BM197" s="224" t="s">
        <v>384</v>
      </c>
    </row>
    <row r="198" s="2" customFormat="1" ht="21.75" customHeight="1">
      <c r="A198" s="35"/>
      <c r="B198" s="36"/>
      <c r="C198" s="212" t="s">
        <v>385</v>
      </c>
      <c r="D198" s="212" t="s">
        <v>121</v>
      </c>
      <c r="E198" s="213" t="s">
        <v>386</v>
      </c>
      <c r="F198" s="214" t="s">
        <v>387</v>
      </c>
      <c r="G198" s="215" t="s">
        <v>211</v>
      </c>
      <c r="H198" s="216">
        <v>75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127</v>
      </c>
      <c r="AT198" s="224" t="s">
        <v>121</v>
      </c>
      <c r="AU198" s="224" t="s">
        <v>83</v>
      </c>
      <c r="AY198" s="14" t="s">
        <v>118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127</v>
      </c>
      <c r="BM198" s="224" t="s">
        <v>388</v>
      </c>
    </row>
    <row r="199" s="2" customFormat="1" ht="21.75" customHeight="1">
      <c r="A199" s="35"/>
      <c r="B199" s="36"/>
      <c r="C199" s="212" t="s">
        <v>389</v>
      </c>
      <c r="D199" s="212" t="s">
        <v>121</v>
      </c>
      <c r="E199" s="213" t="s">
        <v>390</v>
      </c>
      <c r="F199" s="214" t="s">
        <v>391</v>
      </c>
      <c r="G199" s="215" t="s">
        <v>211</v>
      </c>
      <c r="H199" s="216">
        <v>25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38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127</v>
      </c>
      <c r="AT199" s="224" t="s">
        <v>121</v>
      </c>
      <c r="AU199" s="224" t="s">
        <v>83</v>
      </c>
      <c r="AY199" s="14" t="s">
        <v>118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81</v>
      </c>
      <c r="BK199" s="225">
        <f>ROUND(I199*H199,2)</f>
        <v>0</v>
      </c>
      <c r="BL199" s="14" t="s">
        <v>127</v>
      </c>
      <c r="BM199" s="224" t="s">
        <v>392</v>
      </c>
    </row>
    <row r="200" s="2" customFormat="1" ht="21.75" customHeight="1">
      <c r="A200" s="35"/>
      <c r="B200" s="36"/>
      <c r="C200" s="226" t="s">
        <v>393</v>
      </c>
      <c r="D200" s="226" t="s">
        <v>176</v>
      </c>
      <c r="E200" s="227" t="s">
        <v>394</v>
      </c>
      <c r="F200" s="228" t="s">
        <v>395</v>
      </c>
      <c r="G200" s="229" t="s">
        <v>191</v>
      </c>
      <c r="H200" s="230">
        <v>3</v>
      </c>
      <c r="I200" s="231"/>
      <c r="J200" s="232">
        <f>ROUND(I200*H200,2)</f>
        <v>0</v>
      </c>
      <c r="K200" s="233"/>
      <c r="L200" s="234"/>
      <c r="M200" s="235" t="s">
        <v>1</v>
      </c>
      <c r="N200" s="236" t="s">
        <v>38</v>
      </c>
      <c r="O200" s="88"/>
      <c r="P200" s="222">
        <f>O200*H200</f>
        <v>0</v>
      </c>
      <c r="Q200" s="222">
        <v>0.00013999999999999999</v>
      </c>
      <c r="R200" s="222">
        <f>Q200*H200</f>
        <v>0.00041999999999999996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216</v>
      </c>
      <c r="AT200" s="224" t="s">
        <v>176</v>
      </c>
      <c r="AU200" s="224" t="s">
        <v>83</v>
      </c>
      <c r="AY200" s="14" t="s">
        <v>118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81</v>
      </c>
      <c r="BK200" s="225">
        <f>ROUND(I200*H200,2)</f>
        <v>0</v>
      </c>
      <c r="BL200" s="14" t="s">
        <v>127</v>
      </c>
      <c r="BM200" s="224" t="s">
        <v>396</v>
      </c>
    </row>
    <row r="201" s="2" customFormat="1" ht="21.75" customHeight="1">
      <c r="A201" s="35"/>
      <c r="B201" s="36"/>
      <c r="C201" s="226" t="s">
        <v>397</v>
      </c>
      <c r="D201" s="226" t="s">
        <v>176</v>
      </c>
      <c r="E201" s="227" t="s">
        <v>398</v>
      </c>
      <c r="F201" s="228" t="s">
        <v>399</v>
      </c>
      <c r="G201" s="229" t="s">
        <v>191</v>
      </c>
      <c r="H201" s="230">
        <v>13</v>
      </c>
      <c r="I201" s="231"/>
      <c r="J201" s="232">
        <f>ROUND(I201*H201,2)</f>
        <v>0</v>
      </c>
      <c r="K201" s="233"/>
      <c r="L201" s="234"/>
      <c r="M201" s="235" t="s">
        <v>1</v>
      </c>
      <c r="N201" s="236" t="s">
        <v>38</v>
      </c>
      <c r="O201" s="88"/>
      <c r="P201" s="222">
        <f>O201*H201</f>
        <v>0</v>
      </c>
      <c r="Q201" s="222">
        <v>0.00091</v>
      </c>
      <c r="R201" s="222">
        <f>Q201*H201</f>
        <v>0.01183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216</v>
      </c>
      <c r="AT201" s="224" t="s">
        <v>176</v>
      </c>
      <c r="AU201" s="224" t="s">
        <v>83</v>
      </c>
      <c r="AY201" s="14" t="s">
        <v>118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81</v>
      </c>
      <c r="BK201" s="225">
        <f>ROUND(I201*H201,2)</f>
        <v>0</v>
      </c>
      <c r="BL201" s="14" t="s">
        <v>127</v>
      </c>
      <c r="BM201" s="224" t="s">
        <v>400</v>
      </c>
    </row>
    <row r="202" s="2" customFormat="1" ht="21.75" customHeight="1">
      <c r="A202" s="35"/>
      <c r="B202" s="36"/>
      <c r="C202" s="226" t="s">
        <v>401</v>
      </c>
      <c r="D202" s="226" t="s">
        <v>176</v>
      </c>
      <c r="E202" s="227" t="s">
        <v>402</v>
      </c>
      <c r="F202" s="228" t="s">
        <v>403</v>
      </c>
      <c r="G202" s="229" t="s">
        <v>191</v>
      </c>
      <c r="H202" s="230">
        <v>6</v>
      </c>
      <c r="I202" s="231"/>
      <c r="J202" s="232">
        <f>ROUND(I202*H202,2)</f>
        <v>0</v>
      </c>
      <c r="K202" s="233"/>
      <c r="L202" s="234"/>
      <c r="M202" s="235" t="s">
        <v>1</v>
      </c>
      <c r="N202" s="236" t="s">
        <v>38</v>
      </c>
      <c r="O202" s="88"/>
      <c r="P202" s="222">
        <f>O202*H202</f>
        <v>0</v>
      </c>
      <c r="Q202" s="222">
        <v>0.00116</v>
      </c>
      <c r="R202" s="222">
        <f>Q202*H202</f>
        <v>0.00696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216</v>
      </c>
      <c r="AT202" s="224" t="s">
        <v>176</v>
      </c>
      <c r="AU202" s="224" t="s">
        <v>83</v>
      </c>
      <c r="AY202" s="14" t="s">
        <v>118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81</v>
      </c>
      <c r="BK202" s="225">
        <f>ROUND(I202*H202,2)</f>
        <v>0</v>
      </c>
      <c r="BL202" s="14" t="s">
        <v>127</v>
      </c>
      <c r="BM202" s="224" t="s">
        <v>404</v>
      </c>
    </row>
    <row r="203" s="2" customFormat="1" ht="21.75" customHeight="1">
      <c r="A203" s="35"/>
      <c r="B203" s="36"/>
      <c r="C203" s="226" t="s">
        <v>405</v>
      </c>
      <c r="D203" s="226" t="s">
        <v>176</v>
      </c>
      <c r="E203" s="227" t="s">
        <v>406</v>
      </c>
      <c r="F203" s="228" t="s">
        <v>407</v>
      </c>
      <c r="G203" s="229" t="s">
        <v>191</v>
      </c>
      <c r="H203" s="230">
        <v>1</v>
      </c>
      <c r="I203" s="231"/>
      <c r="J203" s="232">
        <f>ROUND(I203*H203,2)</f>
        <v>0</v>
      </c>
      <c r="K203" s="233"/>
      <c r="L203" s="234"/>
      <c r="M203" s="235" t="s">
        <v>1</v>
      </c>
      <c r="N203" s="236" t="s">
        <v>38</v>
      </c>
      <c r="O203" s="88"/>
      <c r="P203" s="222">
        <f>O203*H203</f>
        <v>0</v>
      </c>
      <c r="Q203" s="222">
        <v>0.00064999999999999997</v>
      </c>
      <c r="R203" s="222">
        <f>Q203*H203</f>
        <v>0.00064999999999999997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216</v>
      </c>
      <c r="AT203" s="224" t="s">
        <v>176</v>
      </c>
      <c r="AU203" s="224" t="s">
        <v>83</v>
      </c>
      <c r="AY203" s="14" t="s">
        <v>118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81</v>
      </c>
      <c r="BK203" s="225">
        <f>ROUND(I203*H203,2)</f>
        <v>0</v>
      </c>
      <c r="BL203" s="14" t="s">
        <v>127</v>
      </c>
      <c r="BM203" s="224" t="s">
        <v>408</v>
      </c>
    </row>
    <row r="204" s="2" customFormat="1" ht="24.15" customHeight="1">
      <c r="A204" s="35"/>
      <c r="B204" s="36"/>
      <c r="C204" s="226" t="s">
        <v>409</v>
      </c>
      <c r="D204" s="226" t="s">
        <v>176</v>
      </c>
      <c r="E204" s="227" t="s">
        <v>410</v>
      </c>
      <c r="F204" s="228" t="s">
        <v>411</v>
      </c>
      <c r="G204" s="229" t="s">
        <v>191</v>
      </c>
      <c r="H204" s="230">
        <v>2</v>
      </c>
      <c r="I204" s="231"/>
      <c r="J204" s="232">
        <f>ROUND(I204*H204,2)</f>
        <v>0</v>
      </c>
      <c r="K204" s="233"/>
      <c r="L204" s="234"/>
      <c r="M204" s="235" t="s">
        <v>1</v>
      </c>
      <c r="N204" s="236" t="s">
        <v>38</v>
      </c>
      <c r="O204" s="88"/>
      <c r="P204" s="222">
        <f>O204*H204</f>
        <v>0</v>
      </c>
      <c r="Q204" s="222">
        <v>0.00033</v>
      </c>
      <c r="R204" s="222">
        <f>Q204*H204</f>
        <v>0.00066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216</v>
      </c>
      <c r="AT204" s="224" t="s">
        <v>176</v>
      </c>
      <c r="AU204" s="224" t="s">
        <v>83</v>
      </c>
      <c r="AY204" s="14" t="s">
        <v>118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81</v>
      </c>
      <c r="BK204" s="225">
        <f>ROUND(I204*H204,2)</f>
        <v>0</v>
      </c>
      <c r="BL204" s="14" t="s">
        <v>127</v>
      </c>
      <c r="BM204" s="224" t="s">
        <v>412</v>
      </c>
    </row>
    <row r="205" s="2" customFormat="1">
      <c r="A205" s="35"/>
      <c r="B205" s="36"/>
      <c r="C205" s="37"/>
      <c r="D205" s="237" t="s">
        <v>193</v>
      </c>
      <c r="E205" s="37"/>
      <c r="F205" s="238" t="s">
        <v>413</v>
      </c>
      <c r="G205" s="37"/>
      <c r="H205" s="37"/>
      <c r="I205" s="239"/>
      <c r="J205" s="37"/>
      <c r="K205" s="37"/>
      <c r="L205" s="41"/>
      <c r="M205" s="240"/>
      <c r="N205" s="241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193</v>
      </c>
      <c r="AU205" s="14" t="s">
        <v>83</v>
      </c>
    </row>
    <row r="206" s="2" customFormat="1" ht="16.5" customHeight="1">
      <c r="A206" s="35"/>
      <c r="B206" s="36"/>
      <c r="C206" s="226" t="s">
        <v>414</v>
      </c>
      <c r="D206" s="226" t="s">
        <v>176</v>
      </c>
      <c r="E206" s="227" t="s">
        <v>415</v>
      </c>
      <c r="F206" s="228" t="s">
        <v>416</v>
      </c>
      <c r="G206" s="229" t="s">
        <v>191</v>
      </c>
      <c r="H206" s="230">
        <v>5</v>
      </c>
      <c r="I206" s="231"/>
      <c r="J206" s="232">
        <f>ROUND(I206*H206,2)</f>
        <v>0</v>
      </c>
      <c r="K206" s="233"/>
      <c r="L206" s="234"/>
      <c r="M206" s="235" t="s">
        <v>1</v>
      </c>
      <c r="N206" s="236" t="s">
        <v>38</v>
      </c>
      <c r="O206" s="88"/>
      <c r="P206" s="222">
        <f>O206*H206</f>
        <v>0</v>
      </c>
      <c r="Q206" s="222">
        <v>0.00013999999999999999</v>
      </c>
      <c r="R206" s="222">
        <f>Q206*H206</f>
        <v>0.00069999999999999988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216</v>
      </c>
      <c r="AT206" s="224" t="s">
        <v>176</v>
      </c>
      <c r="AU206" s="224" t="s">
        <v>83</v>
      </c>
      <c r="AY206" s="14" t="s">
        <v>118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81</v>
      </c>
      <c r="BK206" s="225">
        <f>ROUND(I206*H206,2)</f>
        <v>0</v>
      </c>
      <c r="BL206" s="14" t="s">
        <v>127</v>
      </c>
      <c r="BM206" s="224" t="s">
        <v>417</v>
      </c>
    </row>
    <row r="207" s="2" customFormat="1" ht="16.5" customHeight="1">
      <c r="A207" s="35"/>
      <c r="B207" s="36"/>
      <c r="C207" s="226" t="s">
        <v>418</v>
      </c>
      <c r="D207" s="226" t="s">
        <v>176</v>
      </c>
      <c r="E207" s="227" t="s">
        <v>419</v>
      </c>
      <c r="F207" s="228" t="s">
        <v>420</v>
      </c>
      <c r="G207" s="229" t="s">
        <v>191</v>
      </c>
      <c r="H207" s="230">
        <v>7</v>
      </c>
      <c r="I207" s="231"/>
      <c r="J207" s="232">
        <f>ROUND(I207*H207,2)</f>
        <v>0</v>
      </c>
      <c r="K207" s="233"/>
      <c r="L207" s="234"/>
      <c r="M207" s="235" t="s">
        <v>1</v>
      </c>
      <c r="N207" s="236" t="s">
        <v>38</v>
      </c>
      <c r="O207" s="88"/>
      <c r="P207" s="222">
        <f>O207*H207</f>
        <v>0</v>
      </c>
      <c r="Q207" s="222">
        <v>0.00033</v>
      </c>
      <c r="R207" s="222">
        <f>Q207*H207</f>
        <v>0.00231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216</v>
      </c>
      <c r="AT207" s="224" t="s">
        <v>176</v>
      </c>
      <c r="AU207" s="224" t="s">
        <v>83</v>
      </c>
      <c r="AY207" s="14" t="s">
        <v>118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81</v>
      </c>
      <c r="BK207" s="225">
        <f>ROUND(I207*H207,2)</f>
        <v>0</v>
      </c>
      <c r="BL207" s="14" t="s">
        <v>127</v>
      </c>
      <c r="BM207" s="224" t="s">
        <v>421</v>
      </c>
    </row>
    <row r="208" s="2" customFormat="1" ht="16.5" customHeight="1">
      <c r="A208" s="35"/>
      <c r="B208" s="36"/>
      <c r="C208" s="226" t="s">
        <v>422</v>
      </c>
      <c r="D208" s="226" t="s">
        <v>176</v>
      </c>
      <c r="E208" s="227" t="s">
        <v>423</v>
      </c>
      <c r="F208" s="228" t="s">
        <v>424</v>
      </c>
      <c r="G208" s="229" t="s">
        <v>191</v>
      </c>
      <c r="H208" s="230">
        <v>1</v>
      </c>
      <c r="I208" s="231"/>
      <c r="J208" s="232">
        <f>ROUND(I208*H208,2)</f>
        <v>0</v>
      </c>
      <c r="K208" s="233"/>
      <c r="L208" s="234"/>
      <c r="M208" s="235" t="s">
        <v>1</v>
      </c>
      <c r="N208" s="236" t="s">
        <v>38</v>
      </c>
      <c r="O208" s="88"/>
      <c r="P208" s="222">
        <f>O208*H208</f>
        <v>0</v>
      </c>
      <c r="Q208" s="222">
        <v>0.00040000000000000002</v>
      </c>
      <c r="R208" s="222">
        <f>Q208*H208</f>
        <v>0.00040000000000000002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216</v>
      </c>
      <c r="AT208" s="224" t="s">
        <v>176</v>
      </c>
      <c r="AU208" s="224" t="s">
        <v>83</v>
      </c>
      <c r="AY208" s="14" t="s">
        <v>118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81</v>
      </c>
      <c r="BK208" s="225">
        <f>ROUND(I208*H208,2)</f>
        <v>0</v>
      </c>
      <c r="BL208" s="14" t="s">
        <v>127</v>
      </c>
      <c r="BM208" s="224" t="s">
        <v>425</v>
      </c>
    </row>
    <row r="209" s="2" customFormat="1" ht="24.15" customHeight="1">
      <c r="A209" s="35"/>
      <c r="B209" s="36"/>
      <c r="C209" s="212" t="s">
        <v>426</v>
      </c>
      <c r="D209" s="212" t="s">
        <v>121</v>
      </c>
      <c r="E209" s="213" t="s">
        <v>427</v>
      </c>
      <c r="F209" s="214" t="s">
        <v>428</v>
      </c>
      <c r="G209" s="215" t="s">
        <v>191</v>
      </c>
      <c r="H209" s="216">
        <v>3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38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127</v>
      </c>
      <c r="AT209" s="224" t="s">
        <v>121</v>
      </c>
      <c r="AU209" s="224" t="s">
        <v>83</v>
      </c>
      <c r="AY209" s="14" t="s">
        <v>118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81</v>
      </c>
      <c r="BK209" s="225">
        <f>ROUND(I209*H209,2)</f>
        <v>0</v>
      </c>
      <c r="BL209" s="14" t="s">
        <v>127</v>
      </c>
      <c r="BM209" s="224" t="s">
        <v>429</v>
      </c>
    </row>
    <row r="210" s="2" customFormat="1" ht="24.15" customHeight="1">
      <c r="A210" s="35"/>
      <c r="B210" s="36"/>
      <c r="C210" s="212" t="s">
        <v>430</v>
      </c>
      <c r="D210" s="212" t="s">
        <v>121</v>
      </c>
      <c r="E210" s="213" t="s">
        <v>431</v>
      </c>
      <c r="F210" s="214" t="s">
        <v>432</v>
      </c>
      <c r="G210" s="215" t="s">
        <v>191</v>
      </c>
      <c r="H210" s="216">
        <v>35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38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127</v>
      </c>
      <c r="AT210" s="224" t="s">
        <v>121</v>
      </c>
      <c r="AU210" s="224" t="s">
        <v>83</v>
      </c>
      <c r="AY210" s="14" t="s">
        <v>118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81</v>
      </c>
      <c r="BK210" s="225">
        <f>ROUND(I210*H210,2)</f>
        <v>0</v>
      </c>
      <c r="BL210" s="14" t="s">
        <v>127</v>
      </c>
      <c r="BM210" s="224" t="s">
        <v>433</v>
      </c>
    </row>
    <row r="211" s="2" customFormat="1" ht="24.15" customHeight="1">
      <c r="A211" s="35"/>
      <c r="B211" s="36"/>
      <c r="C211" s="212" t="s">
        <v>434</v>
      </c>
      <c r="D211" s="212" t="s">
        <v>121</v>
      </c>
      <c r="E211" s="213" t="s">
        <v>435</v>
      </c>
      <c r="F211" s="214" t="s">
        <v>436</v>
      </c>
      <c r="G211" s="215" t="s">
        <v>191</v>
      </c>
      <c r="H211" s="216">
        <v>19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38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127</v>
      </c>
      <c r="AT211" s="224" t="s">
        <v>121</v>
      </c>
      <c r="AU211" s="224" t="s">
        <v>83</v>
      </c>
      <c r="AY211" s="14" t="s">
        <v>118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81</v>
      </c>
      <c r="BK211" s="225">
        <f>ROUND(I211*H211,2)</f>
        <v>0</v>
      </c>
      <c r="BL211" s="14" t="s">
        <v>127</v>
      </c>
      <c r="BM211" s="224" t="s">
        <v>437</v>
      </c>
    </row>
    <row r="212" s="2" customFormat="1" ht="24.15" customHeight="1">
      <c r="A212" s="35"/>
      <c r="B212" s="36"/>
      <c r="C212" s="212" t="s">
        <v>438</v>
      </c>
      <c r="D212" s="212" t="s">
        <v>121</v>
      </c>
      <c r="E212" s="213" t="s">
        <v>439</v>
      </c>
      <c r="F212" s="214" t="s">
        <v>440</v>
      </c>
      <c r="G212" s="215" t="s">
        <v>191</v>
      </c>
      <c r="H212" s="216">
        <v>20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38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127</v>
      </c>
      <c r="AT212" s="224" t="s">
        <v>121</v>
      </c>
      <c r="AU212" s="224" t="s">
        <v>83</v>
      </c>
      <c r="AY212" s="14" t="s">
        <v>118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81</v>
      </c>
      <c r="BK212" s="225">
        <f>ROUND(I212*H212,2)</f>
        <v>0</v>
      </c>
      <c r="BL212" s="14" t="s">
        <v>127</v>
      </c>
      <c r="BM212" s="224" t="s">
        <v>441</v>
      </c>
    </row>
    <row r="213" s="2" customFormat="1" ht="37.8" customHeight="1">
      <c r="A213" s="35"/>
      <c r="B213" s="36"/>
      <c r="C213" s="212" t="s">
        <v>442</v>
      </c>
      <c r="D213" s="212" t="s">
        <v>121</v>
      </c>
      <c r="E213" s="213" t="s">
        <v>443</v>
      </c>
      <c r="F213" s="214" t="s">
        <v>444</v>
      </c>
      <c r="G213" s="215" t="s">
        <v>191</v>
      </c>
      <c r="H213" s="216">
        <v>2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38</v>
      </c>
      <c r="O213" s="88"/>
      <c r="P213" s="222">
        <f>O213*H213</f>
        <v>0</v>
      </c>
      <c r="Q213" s="222">
        <v>0.010189999999999999</v>
      </c>
      <c r="R213" s="222">
        <f>Q213*H213</f>
        <v>0.020379999999999999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127</v>
      </c>
      <c r="AT213" s="224" t="s">
        <v>121</v>
      </c>
      <c r="AU213" s="224" t="s">
        <v>83</v>
      </c>
      <c r="AY213" s="14" t="s">
        <v>118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81</v>
      </c>
      <c r="BK213" s="225">
        <f>ROUND(I213*H213,2)</f>
        <v>0</v>
      </c>
      <c r="BL213" s="14" t="s">
        <v>127</v>
      </c>
      <c r="BM213" s="224" t="s">
        <v>445</v>
      </c>
    </row>
    <row r="214" s="2" customFormat="1" ht="24.15" customHeight="1">
      <c r="A214" s="35"/>
      <c r="B214" s="36"/>
      <c r="C214" s="212" t="s">
        <v>446</v>
      </c>
      <c r="D214" s="212" t="s">
        <v>121</v>
      </c>
      <c r="E214" s="213" t="s">
        <v>447</v>
      </c>
      <c r="F214" s="214" t="s">
        <v>448</v>
      </c>
      <c r="G214" s="215" t="s">
        <v>191</v>
      </c>
      <c r="H214" s="216">
        <v>1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38</v>
      </c>
      <c r="O214" s="88"/>
      <c r="P214" s="222">
        <f>O214*H214</f>
        <v>0</v>
      </c>
      <c r="Q214" s="222">
        <v>0.00018000000000000001</v>
      </c>
      <c r="R214" s="222">
        <f>Q214*H214</f>
        <v>0.00018000000000000001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127</v>
      </c>
      <c r="AT214" s="224" t="s">
        <v>121</v>
      </c>
      <c r="AU214" s="224" t="s">
        <v>83</v>
      </c>
      <c r="AY214" s="14" t="s">
        <v>118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81</v>
      </c>
      <c r="BK214" s="225">
        <f>ROUND(I214*H214,2)</f>
        <v>0</v>
      </c>
      <c r="BL214" s="14" t="s">
        <v>127</v>
      </c>
      <c r="BM214" s="224" t="s">
        <v>449</v>
      </c>
    </row>
    <row r="215" s="2" customFormat="1" ht="37.8" customHeight="1">
      <c r="A215" s="35"/>
      <c r="B215" s="36"/>
      <c r="C215" s="226" t="s">
        <v>450</v>
      </c>
      <c r="D215" s="226" t="s">
        <v>176</v>
      </c>
      <c r="E215" s="227" t="s">
        <v>451</v>
      </c>
      <c r="F215" s="228" t="s">
        <v>452</v>
      </c>
      <c r="G215" s="229" t="s">
        <v>191</v>
      </c>
      <c r="H215" s="230">
        <v>1</v>
      </c>
      <c r="I215" s="231"/>
      <c r="J215" s="232">
        <f>ROUND(I215*H215,2)</f>
        <v>0</v>
      </c>
      <c r="K215" s="233"/>
      <c r="L215" s="234"/>
      <c r="M215" s="235" t="s">
        <v>1</v>
      </c>
      <c r="N215" s="236" t="s">
        <v>38</v>
      </c>
      <c r="O215" s="88"/>
      <c r="P215" s="222">
        <f>O215*H215</f>
        <v>0</v>
      </c>
      <c r="Q215" s="222">
        <v>0.00072999999999999996</v>
      </c>
      <c r="R215" s="222">
        <f>Q215*H215</f>
        <v>0.00072999999999999996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216</v>
      </c>
      <c r="AT215" s="224" t="s">
        <v>176</v>
      </c>
      <c r="AU215" s="224" t="s">
        <v>83</v>
      </c>
      <c r="AY215" s="14" t="s">
        <v>118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81</v>
      </c>
      <c r="BK215" s="225">
        <f>ROUND(I215*H215,2)</f>
        <v>0</v>
      </c>
      <c r="BL215" s="14" t="s">
        <v>127</v>
      </c>
      <c r="BM215" s="224" t="s">
        <v>453</v>
      </c>
    </row>
    <row r="216" s="2" customFormat="1" ht="24.15" customHeight="1">
      <c r="A216" s="35"/>
      <c r="B216" s="36"/>
      <c r="C216" s="212" t="s">
        <v>454</v>
      </c>
      <c r="D216" s="212" t="s">
        <v>121</v>
      </c>
      <c r="E216" s="213" t="s">
        <v>455</v>
      </c>
      <c r="F216" s="214" t="s">
        <v>456</v>
      </c>
      <c r="G216" s="215" t="s">
        <v>191</v>
      </c>
      <c r="H216" s="216">
        <v>1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38</v>
      </c>
      <c r="O216" s="88"/>
      <c r="P216" s="222">
        <f>O216*H216</f>
        <v>0</v>
      </c>
      <c r="Q216" s="222">
        <v>0.00027999999999999998</v>
      </c>
      <c r="R216" s="222">
        <f>Q216*H216</f>
        <v>0.00027999999999999998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127</v>
      </c>
      <c r="AT216" s="224" t="s">
        <v>121</v>
      </c>
      <c r="AU216" s="224" t="s">
        <v>83</v>
      </c>
      <c r="AY216" s="14" t="s">
        <v>118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81</v>
      </c>
      <c r="BK216" s="225">
        <f>ROUND(I216*H216,2)</f>
        <v>0</v>
      </c>
      <c r="BL216" s="14" t="s">
        <v>127</v>
      </c>
      <c r="BM216" s="224" t="s">
        <v>457</v>
      </c>
    </row>
    <row r="217" s="2" customFormat="1" ht="24.15" customHeight="1">
      <c r="A217" s="35"/>
      <c r="B217" s="36"/>
      <c r="C217" s="212" t="s">
        <v>458</v>
      </c>
      <c r="D217" s="212" t="s">
        <v>121</v>
      </c>
      <c r="E217" s="213" t="s">
        <v>459</v>
      </c>
      <c r="F217" s="214" t="s">
        <v>460</v>
      </c>
      <c r="G217" s="215" t="s">
        <v>191</v>
      </c>
      <c r="H217" s="216">
        <v>3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38</v>
      </c>
      <c r="O217" s="88"/>
      <c r="P217" s="222">
        <f>O217*H217</f>
        <v>0</v>
      </c>
      <c r="Q217" s="222">
        <v>0.00056999999999999998</v>
      </c>
      <c r="R217" s="222">
        <f>Q217*H217</f>
        <v>0.0017099999999999999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127</v>
      </c>
      <c r="AT217" s="224" t="s">
        <v>121</v>
      </c>
      <c r="AU217" s="224" t="s">
        <v>83</v>
      </c>
      <c r="AY217" s="14" t="s">
        <v>118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81</v>
      </c>
      <c r="BK217" s="225">
        <f>ROUND(I217*H217,2)</f>
        <v>0</v>
      </c>
      <c r="BL217" s="14" t="s">
        <v>127</v>
      </c>
      <c r="BM217" s="224" t="s">
        <v>461</v>
      </c>
    </row>
    <row r="218" s="2" customFormat="1" ht="37.8" customHeight="1">
      <c r="A218" s="35"/>
      <c r="B218" s="36"/>
      <c r="C218" s="226" t="s">
        <v>462</v>
      </c>
      <c r="D218" s="226" t="s">
        <v>176</v>
      </c>
      <c r="E218" s="227" t="s">
        <v>463</v>
      </c>
      <c r="F218" s="228" t="s">
        <v>464</v>
      </c>
      <c r="G218" s="229" t="s">
        <v>191</v>
      </c>
      <c r="H218" s="230">
        <v>2</v>
      </c>
      <c r="I218" s="231"/>
      <c r="J218" s="232">
        <f>ROUND(I218*H218,2)</f>
        <v>0</v>
      </c>
      <c r="K218" s="233"/>
      <c r="L218" s="234"/>
      <c r="M218" s="235" t="s">
        <v>1</v>
      </c>
      <c r="N218" s="236" t="s">
        <v>38</v>
      </c>
      <c r="O218" s="88"/>
      <c r="P218" s="222">
        <f>O218*H218</f>
        <v>0</v>
      </c>
      <c r="Q218" s="222">
        <v>0.00072999999999999996</v>
      </c>
      <c r="R218" s="222">
        <f>Q218*H218</f>
        <v>0.0014599999999999999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216</v>
      </c>
      <c r="AT218" s="224" t="s">
        <v>176</v>
      </c>
      <c r="AU218" s="224" t="s">
        <v>83</v>
      </c>
      <c r="AY218" s="14" t="s">
        <v>118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81</v>
      </c>
      <c r="BK218" s="225">
        <f>ROUND(I218*H218,2)</f>
        <v>0</v>
      </c>
      <c r="BL218" s="14" t="s">
        <v>127</v>
      </c>
      <c r="BM218" s="224" t="s">
        <v>465</v>
      </c>
    </row>
    <row r="219" s="2" customFormat="1" ht="37.8" customHeight="1">
      <c r="A219" s="35"/>
      <c r="B219" s="36"/>
      <c r="C219" s="226" t="s">
        <v>466</v>
      </c>
      <c r="D219" s="226" t="s">
        <v>176</v>
      </c>
      <c r="E219" s="227" t="s">
        <v>467</v>
      </c>
      <c r="F219" s="228" t="s">
        <v>468</v>
      </c>
      <c r="G219" s="229" t="s">
        <v>191</v>
      </c>
      <c r="H219" s="230">
        <v>1</v>
      </c>
      <c r="I219" s="231"/>
      <c r="J219" s="232">
        <f>ROUND(I219*H219,2)</f>
        <v>0</v>
      </c>
      <c r="K219" s="233"/>
      <c r="L219" s="234"/>
      <c r="M219" s="235" t="s">
        <v>1</v>
      </c>
      <c r="N219" s="236" t="s">
        <v>38</v>
      </c>
      <c r="O219" s="88"/>
      <c r="P219" s="222">
        <f>O219*H219</f>
        <v>0</v>
      </c>
      <c r="Q219" s="222">
        <v>0.00072999999999999996</v>
      </c>
      <c r="R219" s="222">
        <f>Q219*H219</f>
        <v>0.00072999999999999996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216</v>
      </c>
      <c r="AT219" s="224" t="s">
        <v>176</v>
      </c>
      <c r="AU219" s="224" t="s">
        <v>83</v>
      </c>
      <c r="AY219" s="14" t="s">
        <v>118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81</v>
      </c>
      <c r="BK219" s="225">
        <f>ROUND(I219*H219,2)</f>
        <v>0</v>
      </c>
      <c r="BL219" s="14" t="s">
        <v>127</v>
      </c>
      <c r="BM219" s="224" t="s">
        <v>469</v>
      </c>
    </row>
    <row r="220" s="2" customFormat="1" ht="24.15" customHeight="1">
      <c r="A220" s="35"/>
      <c r="B220" s="36"/>
      <c r="C220" s="212" t="s">
        <v>470</v>
      </c>
      <c r="D220" s="212" t="s">
        <v>121</v>
      </c>
      <c r="E220" s="213" t="s">
        <v>471</v>
      </c>
      <c r="F220" s="214" t="s">
        <v>472</v>
      </c>
      <c r="G220" s="215" t="s">
        <v>191</v>
      </c>
      <c r="H220" s="216">
        <v>1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38</v>
      </c>
      <c r="O220" s="88"/>
      <c r="P220" s="222">
        <f>O220*H220</f>
        <v>0</v>
      </c>
      <c r="Q220" s="222">
        <v>0.00022000000000000001</v>
      </c>
      <c r="R220" s="222">
        <f>Q220*H220</f>
        <v>0.00022000000000000001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127</v>
      </c>
      <c r="AT220" s="224" t="s">
        <v>121</v>
      </c>
      <c r="AU220" s="224" t="s">
        <v>83</v>
      </c>
      <c r="AY220" s="14" t="s">
        <v>118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81</v>
      </c>
      <c r="BK220" s="225">
        <f>ROUND(I220*H220,2)</f>
        <v>0</v>
      </c>
      <c r="BL220" s="14" t="s">
        <v>127</v>
      </c>
      <c r="BM220" s="224" t="s">
        <v>473</v>
      </c>
    </row>
    <row r="221" s="2" customFormat="1" ht="37.8" customHeight="1">
      <c r="A221" s="35"/>
      <c r="B221" s="36"/>
      <c r="C221" s="212" t="s">
        <v>474</v>
      </c>
      <c r="D221" s="212" t="s">
        <v>121</v>
      </c>
      <c r="E221" s="213" t="s">
        <v>475</v>
      </c>
      <c r="F221" s="214" t="s">
        <v>476</v>
      </c>
      <c r="G221" s="215" t="s">
        <v>191</v>
      </c>
      <c r="H221" s="216">
        <v>2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38</v>
      </c>
      <c r="O221" s="88"/>
      <c r="P221" s="222">
        <f>O221*H221</f>
        <v>0</v>
      </c>
      <c r="Q221" s="222">
        <v>0.0034099999999999998</v>
      </c>
      <c r="R221" s="222">
        <f>Q221*H221</f>
        <v>0.0068199999999999997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127</v>
      </c>
      <c r="AT221" s="224" t="s">
        <v>121</v>
      </c>
      <c r="AU221" s="224" t="s">
        <v>83</v>
      </c>
      <c r="AY221" s="14" t="s">
        <v>118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81</v>
      </c>
      <c r="BK221" s="225">
        <f>ROUND(I221*H221,2)</f>
        <v>0</v>
      </c>
      <c r="BL221" s="14" t="s">
        <v>127</v>
      </c>
      <c r="BM221" s="224" t="s">
        <v>477</v>
      </c>
    </row>
    <row r="222" s="2" customFormat="1" ht="24.15" customHeight="1">
      <c r="A222" s="35"/>
      <c r="B222" s="36"/>
      <c r="C222" s="212" t="s">
        <v>478</v>
      </c>
      <c r="D222" s="212" t="s">
        <v>121</v>
      </c>
      <c r="E222" s="213" t="s">
        <v>479</v>
      </c>
      <c r="F222" s="214" t="s">
        <v>480</v>
      </c>
      <c r="G222" s="215" t="s">
        <v>191</v>
      </c>
      <c r="H222" s="216">
        <v>1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38</v>
      </c>
      <c r="O222" s="88"/>
      <c r="P222" s="222">
        <f>O222*H222</f>
        <v>0</v>
      </c>
      <c r="Q222" s="222">
        <v>0.0015</v>
      </c>
      <c r="R222" s="222">
        <f>Q222*H222</f>
        <v>0.0015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127</v>
      </c>
      <c r="AT222" s="224" t="s">
        <v>121</v>
      </c>
      <c r="AU222" s="224" t="s">
        <v>83</v>
      </c>
      <c r="AY222" s="14" t="s">
        <v>118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81</v>
      </c>
      <c r="BK222" s="225">
        <f>ROUND(I222*H222,2)</f>
        <v>0</v>
      </c>
      <c r="BL222" s="14" t="s">
        <v>127</v>
      </c>
      <c r="BM222" s="224" t="s">
        <v>481</v>
      </c>
    </row>
    <row r="223" s="2" customFormat="1" ht="16.5" customHeight="1">
      <c r="A223" s="35"/>
      <c r="B223" s="36"/>
      <c r="C223" s="212" t="s">
        <v>482</v>
      </c>
      <c r="D223" s="212" t="s">
        <v>121</v>
      </c>
      <c r="E223" s="213" t="s">
        <v>483</v>
      </c>
      <c r="F223" s="214" t="s">
        <v>484</v>
      </c>
      <c r="G223" s="215" t="s">
        <v>211</v>
      </c>
      <c r="H223" s="216">
        <v>125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38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127</v>
      </c>
      <c r="AT223" s="224" t="s">
        <v>121</v>
      </c>
      <c r="AU223" s="224" t="s">
        <v>83</v>
      </c>
      <c r="AY223" s="14" t="s">
        <v>118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81</v>
      </c>
      <c r="BK223" s="225">
        <f>ROUND(I223*H223,2)</f>
        <v>0</v>
      </c>
      <c r="BL223" s="14" t="s">
        <v>127</v>
      </c>
      <c r="BM223" s="224" t="s">
        <v>485</v>
      </c>
    </row>
    <row r="224" s="2" customFormat="1" ht="33" customHeight="1">
      <c r="A224" s="35"/>
      <c r="B224" s="36"/>
      <c r="C224" s="212" t="s">
        <v>486</v>
      </c>
      <c r="D224" s="212" t="s">
        <v>121</v>
      </c>
      <c r="E224" s="213" t="s">
        <v>487</v>
      </c>
      <c r="F224" s="214" t="s">
        <v>488</v>
      </c>
      <c r="G224" s="215" t="s">
        <v>191</v>
      </c>
      <c r="H224" s="216">
        <v>3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38</v>
      </c>
      <c r="O224" s="88"/>
      <c r="P224" s="222">
        <f>O224*H224</f>
        <v>0</v>
      </c>
      <c r="Q224" s="222">
        <v>0.00027999999999999998</v>
      </c>
      <c r="R224" s="222">
        <f>Q224*H224</f>
        <v>0.00083999999999999993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127</v>
      </c>
      <c r="AT224" s="224" t="s">
        <v>121</v>
      </c>
      <c r="AU224" s="224" t="s">
        <v>83</v>
      </c>
      <c r="AY224" s="14" t="s">
        <v>118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81</v>
      </c>
      <c r="BK224" s="225">
        <f>ROUND(I224*H224,2)</f>
        <v>0</v>
      </c>
      <c r="BL224" s="14" t="s">
        <v>127</v>
      </c>
      <c r="BM224" s="224" t="s">
        <v>489</v>
      </c>
    </row>
    <row r="225" s="2" customFormat="1">
      <c r="A225" s="35"/>
      <c r="B225" s="36"/>
      <c r="C225" s="37"/>
      <c r="D225" s="237" t="s">
        <v>193</v>
      </c>
      <c r="E225" s="37"/>
      <c r="F225" s="238" t="s">
        <v>490</v>
      </c>
      <c r="G225" s="37"/>
      <c r="H225" s="37"/>
      <c r="I225" s="239"/>
      <c r="J225" s="37"/>
      <c r="K225" s="37"/>
      <c r="L225" s="41"/>
      <c r="M225" s="240"/>
      <c r="N225" s="241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193</v>
      </c>
      <c r="AU225" s="14" t="s">
        <v>83</v>
      </c>
    </row>
    <row r="226" s="2" customFormat="1" ht="37.8" customHeight="1">
      <c r="A226" s="35"/>
      <c r="B226" s="36"/>
      <c r="C226" s="212" t="s">
        <v>491</v>
      </c>
      <c r="D226" s="212" t="s">
        <v>121</v>
      </c>
      <c r="E226" s="213" t="s">
        <v>492</v>
      </c>
      <c r="F226" s="214" t="s">
        <v>493</v>
      </c>
      <c r="G226" s="215" t="s">
        <v>191</v>
      </c>
      <c r="H226" s="216">
        <v>23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38</v>
      </c>
      <c r="O226" s="88"/>
      <c r="P226" s="222">
        <f>O226*H226</f>
        <v>0</v>
      </c>
      <c r="Q226" s="222">
        <v>0.00027999999999999998</v>
      </c>
      <c r="R226" s="222">
        <f>Q226*H226</f>
        <v>0.0064399999999999995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127</v>
      </c>
      <c r="AT226" s="224" t="s">
        <v>121</v>
      </c>
      <c r="AU226" s="224" t="s">
        <v>83</v>
      </c>
      <c r="AY226" s="14" t="s">
        <v>118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81</v>
      </c>
      <c r="BK226" s="225">
        <f>ROUND(I226*H226,2)</f>
        <v>0</v>
      </c>
      <c r="BL226" s="14" t="s">
        <v>127</v>
      </c>
      <c r="BM226" s="224" t="s">
        <v>494</v>
      </c>
    </row>
    <row r="227" s="2" customFormat="1">
      <c r="A227" s="35"/>
      <c r="B227" s="36"/>
      <c r="C227" s="37"/>
      <c r="D227" s="237" t="s">
        <v>193</v>
      </c>
      <c r="E227" s="37"/>
      <c r="F227" s="238" t="s">
        <v>495</v>
      </c>
      <c r="G227" s="37"/>
      <c r="H227" s="37"/>
      <c r="I227" s="239"/>
      <c r="J227" s="37"/>
      <c r="K227" s="37"/>
      <c r="L227" s="41"/>
      <c r="M227" s="240"/>
      <c r="N227" s="241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193</v>
      </c>
      <c r="AU227" s="14" t="s">
        <v>83</v>
      </c>
    </row>
    <row r="228" s="2" customFormat="1" ht="24.15" customHeight="1">
      <c r="A228" s="35"/>
      <c r="B228" s="36"/>
      <c r="C228" s="212" t="s">
        <v>496</v>
      </c>
      <c r="D228" s="212" t="s">
        <v>121</v>
      </c>
      <c r="E228" s="213" t="s">
        <v>497</v>
      </c>
      <c r="F228" s="214" t="s">
        <v>498</v>
      </c>
      <c r="G228" s="215" t="s">
        <v>191</v>
      </c>
      <c r="H228" s="216">
        <v>6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38</v>
      </c>
      <c r="O228" s="88"/>
      <c r="P228" s="222">
        <f>O228*H228</f>
        <v>0</v>
      </c>
      <c r="Q228" s="222">
        <v>9.0000000000000006E-05</v>
      </c>
      <c r="R228" s="222">
        <f>Q228*H228</f>
        <v>0.00054000000000000001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127</v>
      </c>
      <c r="AT228" s="224" t="s">
        <v>121</v>
      </c>
      <c r="AU228" s="224" t="s">
        <v>83</v>
      </c>
      <c r="AY228" s="14" t="s">
        <v>118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81</v>
      </c>
      <c r="BK228" s="225">
        <f>ROUND(I228*H228,2)</f>
        <v>0</v>
      </c>
      <c r="BL228" s="14" t="s">
        <v>127</v>
      </c>
      <c r="BM228" s="224" t="s">
        <v>499</v>
      </c>
    </row>
    <row r="229" s="2" customFormat="1">
      <c r="A229" s="35"/>
      <c r="B229" s="36"/>
      <c r="C229" s="37"/>
      <c r="D229" s="237" t="s">
        <v>193</v>
      </c>
      <c r="E229" s="37"/>
      <c r="F229" s="238" t="s">
        <v>500</v>
      </c>
      <c r="G229" s="37"/>
      <c r="H229" s="37"/>
      <c r="I229" s="239"/>
      <c r="J229" s="37"/>
      <c r="K229" s="37"/>
      <c r="L229" s="41"/>
      <c r="M229" s="240"/>
      <c r="N229" s="241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193</v>
      </c>
      <c r="AU229" s="14" t="s">
        <v>83</v>
      </c>
    </row>
    <row r="230" s="2" customFormat="1" ht="16.5" customHeight="1">
      <c r="A230" s="35"/>
      <c r="B230" s="36"/>
      <c r="C230" s="226" t="s">
        <v>501</v>
      </c>
      <c r="D230" s="226" t="s">
        <v>176</v>
      </c>
      <c r="E230" s="227" t="s">
        <v>502</v>
      </c>
      <c r="F230" s="228" t="s">
        <v>503</v>
      </c>
      <c r="G230" s="229" t="s">
        <v>191</v>
      </c>
      <c r="H230" s="230">
        <v>3</v>
      </c>
      <c r="I230" s="231"/>
      <c r="J230" s="232">
        <f>ROUND(I230*H230,2)</f>
        <v>0</v>
      </c>
      <c r="K230" s="233"/>
      <c r="L230" s="234"/>
      <c r="M230" s="235" t="s">
        <v>1</v>
      </c>
      <c r="N230" s="236" t="s">
        <v>38</v>
      </c>
      <c r="O230" s="88"/>
      <c r="P230" s="222">
        <f>O230*H230</f>
        <v>0</v>
      </c>
      <c r="Q230" s="222">
        <v>0.00038000000000000002</v>
      </c>
      <c r="R230" s="222">
        <f>Q230*H230</f>
        <v>0.00114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216</v>
      </c>
      <c r="AT230" s="224" t="s">
        <v>176</v>
      </c>
      <c r="AU230" s="224" t="s">
        <v>83</v>
      </c>
      <c r="AY230" s="14" t="s">
        <v>118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81</v>
      </c>
      <c r="BK230" s="225">
        <f>ROUND(I230*H230,2)</f>
        <v>0</v>
      </c>
      <c r="BL230" s="14" t="s">
        <v>127</v>
      </c>
      <c r="BM230" s="224" t="s">
        <v>504</v>
      </c>
    </row>
    <row r="231" s="2" customFormat="1" ht="24.15" customHeight="1">
      <c r="A231" s="35"/>
      <c r="B231" s="36"/>
      <c r="C231" s="226" t="s">
        <v>505</v>
      </c>
      <c r="D231" s="226" t="s">
        <v>176</v>
      </c>
      <c r="E231" s="227" t="s">
        <v>506</v>
      </c>
      <c r="F231" s="228" t="s">
        <v>507</v>
      </c>
      <c r="G231" s="229" t="s">
        <v>191</v>
      </c>
      <c r="H231" s="230">
        <v>3</v>
      </c>
      <c r="I231" s="231"/>
      <c r="J231" s="232">
        <f>ROUND(I231*H231,2)</f>
        <v>0</v>
      </c>
      <c r="K231" s="233"/>
      <c r="L231" s="234"/>
      <c r="M231" s="235" t="s">
        <v>1</v>
      </c>
      <c r="N231" s="236" t="s">
        <v>38</v>
      </c>
      <c r="O231" s="88"/>
      <c r="P231" s="222">
        <f>O231*H231</f>
        <v>0</v>
      </c>
      <c r="Q231" s="222">
        <v>0.00023000000000000001</v>
      </c>
      <c r="R231" s="222">
        <f>Q231*H231</f>
        <v>0.00069000000000000008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216</v>
      </c>
      <c r="AT231" s="224" t="s">
        <v>176</v>
      </c>
      <c r="AU231" s="224" t="s">
        <v>83</v>
      </c>
      <c r="AY231" s="14" t="s">
        <v>118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81</v>
      </c>
      <c r="BK231" s="225">
        <f>ROUND(I231*H231,2)</f>
        <v>0</v>
      </c>
      <c r="BL231" s="14" t="s">
        <v>127</v>
      </c>
      <c r="BM231" s="224" t="s">
        <v>508</v>
      </c>
    </row>
    <row r="232" s="2" customFormat="1" ht="24.15" customHeight="1">
      <c r="A232" s="35"/>
      <c r="B232" s="36"/>
      <c r="C232" s="212" t="s">
        <v>509</v>
      </c>
      <c r="D232" s="212" t="s">
        <v>121</v>
      </c>
      <c r="E232" s="213" t="s">
        <v>510</v>
      </c>
      <c r="F232" s="214" t="s">
        <v>511</v>
      </c>
      <c r="G232" s="215" t="s">
        <v>211</v>
      </c>
      <c r="H232" s="216">
        <v>660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38</v>
      </c>
      <c r="O232" s="88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127</v>
      </c>
      <c r="AT232" s="224" t="s">
        <v>121</v>
      </c>
      <c r="AU232" s="224" t="s">
        <v>83</v>
      </c>
      <c r="AY232" s="14" t="s">
        <v>118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81</v>
      </c>
      <c r="BK232" s="225">
        <f>ROUND(I232*H232,2)</f>
        <v>0</v>
      </c>
      <c r="BL232" s="14" t="s">
        <v>127</v>
      </c>
      <c r="BM232" s="224" t="s">
        <v>512</v>
      </c>
    </row>
    <row r="233" s="2" customFormat="1" ht="24.15" customHeight="1">
      <c r="A233" s="35"/>
      <c r="B233" s="36"/>
      <c r="C233" s="212" t="s">
        <v>513</v>
      </c>
      <c r="D233" s="212" t="s">
        <v>121</v>
      </c>
      <c r="E233" s="213" t="s">
        <v>514</v>
      </c>
      <c r="F233" s="214" t="s">
        <v>515</v>
      </c>
      <c r="G233" s="215" t="s">
        <v>211</v>
      </c>
      <c r="H233" s="216">
        <v>22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38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127</v>
      </c>
      <c r="AT233" s="224" t="s">
        <v>121</v>
      </c>
      <c r="AU233" s="224" t="s">
        <v>83</v>
      </c>
      <c r="AY233" s="14" t="s">
        <v>118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81</v>
      </c>
      <c r="BK233" s="225">
        <f>ROUND(I233*H233,2)</f>
        <v>0</v>
      </c>
      <c r="BL233" s="14" t="s">
        <v>127</v>
      </c>
      <c r="BM233" s="224" t="s">
        <v>516</v>
      </c>
    </row>
    <row r="234" s="2" customFormat="1" ht="44.25" customHeight="1">
      <c r="A234" s="35"/>
      <c r="B234" s="36"/>
      <c r="C234" s="212" t="s">
        <v>517</v>
      </c>
      <c r="D234" s="212" t="s">
        <v>121</v>
      </c>
      <c r="E234" s="213" t="s">
        <v>518</v>
      </c>
      <c r="F234" s="214" t="s">
        <v>519</v>
      </c>
      <c r="G234" s="215" t="s">
        <v>269</v>
      </c>
      <c r="H234" s="242"/>
      <c r="I234" s="217"/>
      <c r="J234" s="218">
        <f>ROUND(I234*H234,2)</f>
        <v>0</v>
      </c>
      <c r="K234" s="219"/>
      <c r="L234" s="41"/>
      <c r="M234" s="220" t="s">
        <v>1</v>
      </c>
      <c r="N234" s="221" t="s">
        <v>38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127</v>
      </c>
      <c r="AT234" s="224" t="s">
        <v>121</v>
      </c>
      <c r="AU234" s="224" t="s">
        <v>83</v>
      </c>
      <c r="AY234" s="14" t="s">
        <v>118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81</v>
      </c>
      <c r="BK234" s="225">
        <f>ROUND(I234*H234,2)</f>
        <v>0</v>
      </c>
      <c r="BL234" s="14" t="s">
        <v>127</v>
      </c>
      <c r="BM234" s="224" t="s">
        <v>520</v>
      </c>
    </row>
    <row r="235" s="12" customFormat="1" ht="22.8" customHeight="1">
      <c r="A235" s="12"/>
      <c r="B235" s="196"/>
      <c r="C235" s="197"/>
      <c r="D235" s="198" t="s">
        <v>72</v>
      </c>
      <c r="E235" s="210" t="s">
        <v>521</v>
      </c>
      <c r="F235" s="210" t="s">
        <v>522</v>
      </c>
      <c r="G235" s="197"/>
      <c r="H235" s="197"/>
      <c r="I235" s="200"/>
      <c r="J235" s="211">
        <f>BK235</f>
        <v>0</v>
      </c>
      <c r="K235" s="197"/>
      <c r="L235" s="202"/>
      <c r="M235" s="203"/>
      <c r="N235" s="204"/>
      <c r="O235" s="204"/>
      <c r="P235" s="205">
        <f>SUM(P236:P300)</f>
        <v>0</v>
      </c>
      <c r="Q235" s="204"/>
      <c r="R235" s="205">
        <f>SUM(R236:R300)</f>
        <v>1.7551800000000002</v>
      </c>
      <c r="S235" s="204"/>
      <c r="T235" s="206">
        <f>SUM(T236:T300)</f>
        <v>1.5495000000000001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7" t="s">
        <v>83</v>
      </c>
      <c r="AT235" s="208" t="s">
        <v>72</v>
      </c>
      <c r="AU235" s="208" t="s">
        <v>81</v>
      </c>
      <c r="AY235" s="207" t="s">
        <v>118</v>
      </c>
      <c r="BK235" s="209">
        <f>SUM(BK236:BK300)</f>
        <v>0</v>
      </c>
    </row>
    <row r="236" s="2" customFormat="1" ht="16.5" customHeight="1">
      <c r="A236" s="35"/>
      <c r="B236" s="36"/>
      <c r="C236" s="226" t="s">
        <v>523</v>
      </c>
      <c r="D236" s="226" t="s">
        <v>176</v>
      </c>
      <c r="E236" s="227" t="s">
        <v>524</v>
      </c>
      <c r="F236" s="228" t="s">
        <v>525</v>
      </c>
      <c r="G236" s="229" t="s">
        <v>191</v>
      </c>
      <c r="H236" s="230">
        <v>130</v>
      </c>
      <c r="I236" s="231"/>
      <c r="J236" s="232">
        <f>ROUND(I236*H236,2)</f>
        <v>0</v>
      </c>
      <c r="K236" s="233"/>
      <c r="L236" s="234"/>
      <c r="M236" s="235" t="s">
        <v>1</v>
      </c>
      <c r="N236" s="236" t="s">
        <v>38</v>
      </c>
      <c r="O236" s="88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216</v>
      </c>
      <c r="AT236" s="224" t="s">
        <v>176</v>
      </c>
      <c r="AU236" s="224" t="s">
        <v>83</v>
      </c>
      <c r="AY236" s="14" t="s">
        <v>118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81</v>
      </c>
      <c r="BK236" s="225">
        <f>ROUND(I236*H236,2)</f>
        <v>0</v>
      </c>
      <c r="BL236" s="14" t="s">
        <v>127</v>
      </c>
      <c r="BM236" s="224" t="s">
        <v>526</v>
      </c>
    </row>
    <row r="237" s="2" customFormat="1">
      <c r="A237" s="35"/>
      <c r="B237" s="36"/>
      <c r="C237" s="37"/>
      <c r="D237" s="237" t="s">
        <v>193</v>
      </c>
      <c r="E237" s="37"/>
      <c r="F237" s="238" t="s">
        <v>527</v>
      </c>
      <c r="G237" s="37"/>
      <c r="H237" s="37"/>
      <c r="I237" s="239"/>
      <c r="J237" s="37"/>
      <c r="K237" s="37"/>
      <c r="L237" s="41"/>
      <c r="M237" s="240"/>
      <c r="N237" s="241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193</v>
      </c>
      <c r="AU237" s="14" t="s">
        <v>83</v>
      </c>
    </row>
    <row r="238" s="2" customFormat="1" ht="24.15" customHeight="1">
      <c r="A238" s="35"/>
      <c r="B238" s="36"/>
      <c r="C238" s="212" t="s">
        <v>528</v>
      </c>
      <c r="D238" s="212" t="s">
        <v>121</v>
      </c>
      <c r="E238" s="213" t="s">
        <v>529</v>
      </c>
      <c r="F238" s="214" t="s">
        <v>530</v>
      </c>
      <c r="G238" s="215" t="s">
        <v>211</v>
      </c>
      <c r="H238" s="216">
        <v>350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38</v>
      </c>
      <c r="O238" s="88"/>
      <c r="P238" s="222">
        <f>O238*H238</f>
        <v>0</v>
      </c>
      <c r="Q238" s="222">
        <v>0</v>
      </c>
      <c r="R238" s="222">
        <f>Q238*H238</f>
        <v>0</v>
      </c>
      <c r="S238" s="222">
        <v>0.0021299999999999999</v>
      </c>
      <c r="T238" s="223">
        <f>S238*H238</f>
        <v>0.74549999999999994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127</v>
      </c>
      <c r="AT238" s="224" t="s">
        <v>121</v>
      </c>
      <c r="AU238" s="224" t="s">
        <v>83</v>
      </c>
      <c r="AY238" s="14" t="s">
        <v>118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81</v>
      </c>
      <c r="BK238" s="225">
        <f>ROUND(I238*H238,2)</f>
        <v>0</v>
      </c>
      <c r="BL238" s="14" t="s">
        <v>127</v>
      </c>
      <c r="BM238" s="224" t="s">
        <v>531</v>
      </c>
    </row>
    <row r="239" s="2" customFormat="1" ht="24.15" customHeight="1">
      <c r="A239" s="35"/>
      <c r="B239" s="36"/>
      <c r="C239" s="212" t="s">
        <v>532</v>
      </c>
      <c r="D239" s="212" t="s">
        <v>121</v>
      </c>
      <c r="E239" s="213" t="s">
        <v>533</v>
      </c>
      <c r="F239" s="214" t="s">
        <v>534</v>
      </c>
      <c r="G239" s="215" t="s">
        <v>211</v>
      </c>
      <c r="H239" s="216">
        <v>120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38</v>
      </c>
      <c r="O239" s="88"/>
      <c r="P239" s="222">
        <f>O239*H239</f>
        <v>0</v>
      </c>
      <c r="Q239" s="222">
        <v>0</v>
      </c>
      <c r="R239" s="222">
        <f>Q239*H239</f>
        <v>0</v>
      </c>
      <c r="S239" s="222">
        <v>0.0067000000000000002</v>
      </c>
      <c r="T239" s="223">
        <f>S239*H239</f>
        <v>0.80400000000000005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127</v>
      </c>
      <c r="AT239" s="224" t="s">
        <v>121</v>
      </c>
      <c r="AU239" s="224" t="s">
        <v>83</v>
      </c>
      <c r="AY239" s="14" t="s">
        <v>118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81</v>
      </c>
      <c r="BK239" s="225">
        <f>ROUND(I239*H239,2)</f>
        <v>0</v>
      </c>
      <c r="BL239" s="14" t="s">
        <v>127</v>
      </c>
      <c r="BM239" s="224" t="s">
        <v>535</v>
      </c>
    </row>
    <row r="240" s="2" customFormat="1" ht="37.8" customHeight="1">
      <c r="A240" s="35"/>
      <c r="B240" s="36"/>
      <c r="C240" s="212" t="s">
        <v>536</v>
      </c>
      <c r="D240" s="212" t="s">
        <v>121</v>
      </c>
      <c r="E240" s="213" t="s">
        <v>537</v>
      </c>
      <c r="F240" s="214" t="s">
        <v>538</v>
      </c>
      <c r="G240" s="215" t="s">
        <v>191</v>
      </c>
      <c r="H240" s="216">
        <v>6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38</v>
      </c>
      <c r="O240" s="88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127</v>
      </c>
      <c r="AT240" s="224" t="s">
        <v>121</v>
      </c>
      <c r="AU240" s="224" t="s">
        <v>83</v>
      </c>
      <c r="AY240" s="14" t="s">
        <v>118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81</v>
      </c>
      <c r="BK240" s="225">
        <f>ROUND(I240*H240,2)</f>
        <v>0</v>
      </c>
      <c r="BL240" s="14" t="s">
        <v>127</v>
      </c>
      <c r="BM240" s="224" t="s">
        <v>539</v>
      </c>
    </row>
    <row r="241" s="2" customFormat="1" ht="37.8" customHeight="1">
      <c r="A241" s="35"/>
      <c r="B241" s="36"/>
      <c r="C241" s="212" t="s">
        <v>540</v>
      </c>
      <c r="D241" s="212" t="s">
        <v>121</v>
      </c>
      <c r="E241" s="213" t="s">
        <v>541</v>
      </c>
      <c r="F241" s="214" t="s">
        <v>542</v>
      </c>
      <c r="G241" s="215" t="s">
        <v>191</v>
      </c>
      <c r="H241" s="216">
        <v>4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38</v>
      </c>
      <c r="O241" s="88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127</v>
      </c>
      <c r="AT241" s="224" t="s">
        <v>121</v>
      </c>
      <c r="AU241" s="224" t="s">
        <v>83</v>
      </c>
      <c r="AY241" s="14" t="s">
        <v>118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81</v>
      </c>
      <c r="BK241" s="225">
        <f>ROUND(I241*H241,2)</f>
        <v>0</v>
      </c>
      <c r="BL241" s="14" t="s">
        <v>127</v>
      </c>
      <c r="BM241" s="224" t="s">
        <v>543</v>
      </c>
    </row>
    <row r="242" s="2" customFormat="1" ht="37.8" customHeight="1">
      <c r="A242" s="35"/>
      <c r="B242" s="36"/>
      <c r="C242" s="212" t="s">
        <v>544</v>
      </c>
      <c r="D242" s="212" t="s">
        <v>121</v>
      </c>
      <c r="E242" s="213" t="s">
        <v>545</v>
      </c>
      <c r="F242" s="214" t="s">
        <v>546</v>
      </c>
      <c r="G242" s="215" t="s">
        <v>547</v>
      </c>
      <c r="H242" s="216">
        <v>1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38</v>
      </c>
      <c r="O242" s="88"/>
      <c r="P242" s="222">
        <f>O242*H242</f>
        <v>0</v>
      </c>
      <c r="Q242" s="222">
        <v>0.0040800000000000003</v>
      </c>
      <c r="R242" s="222">
        <f>Q242*H242</f>
        <v>0.0040800000000000003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127</v>
      </c>
      <c r="AT242" s="224" t="s">
        <v>121</v>
      </c>
      <c r="AU242" s="224" t="s">
        <v>83</v>
      </c>
      <c r="AY242" s="14" t="s">
        <v>118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81</v>
      </c>
      <c r="BK242" s="225">
        <f>ROUND(I242*H242,2)</f>
        <v>0</v>
      </c>
      <c r="BL242" s="14" t="s">
        <v>127</v>
      </c>
      <c r="BM242" s="224" t="s">
        <v>548</v>
      </c>
    </row>
    <row r="243" s="2" customFormat="1" ht="37.8" customHeight="1">
      <c r="A243" s="35"/>
      <c r="B243" s="36"/>
      <c r="C243" s="212" t="s">
        <v>549</v>
      </c>
      <c r="D243" s="212" t="s">
        <v>121</v>
      </c>
      <c r="E243" s="213" t="s">
        <v>550</v>
      </c>
      <c r="F243" s="214" t="s">
        <v>551</v>
      </c>
      <c r="G243" s="215" t="s">
        <v>547</v>
      </c>
      <c r="H243" s="216">
        <v>3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38</v>
      </c>
      <c r="O243" s="88"/>
      <c r="P243" s="222">
        <f>O243*H243</f>
        <v>0</v>
      </c>
      <c r="Q243" s="222">
        <v>0.0059300000000000004</v>
      </c>
      <c r="R243" s="222">
        <f>Q243*H243</f>
        <v>0.01779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127</v>
      </c>
      <c r="AT243" s="224" t="s">
        <v>121</v>
      </c>
      <c r="AU243" s="224" t="s">
        <v>83</v>
      </c>
      <c r="AY243" s="14" t="s">
        <v>118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81</v>
      </c>
      <c r="BK243" s="225">
        <f>ROUND(I243*H243,2)</f>
        <v>0</v>
      </c>
      <c r="BL243" s="14" t="s">
        <v>127</v>
      </c>
      <c r="BM243" s="224" t="s">
        <v>552</v>
      </c>
    </row>
    <row r="244" s="2" customFormat="1" ht="37.8" customHeight="1">
      <c r="A244" s="35"/>
      <c r="B244" s="36"/>
      <c r="C244" s="212" t="s">
        <v>553</v>
      </c>
      <c r="D244" s="212" t="s">
        <v>121</v>
      </c>
      <c r="E244" s="213" t="s">
        <v>554</v>
      </c>
      <c r="F244" s="214" t="s">
        <v>555</v>
      </c>
      <c r="G244" s="215" t="s">
        <v>191</v>
      </c>
      <c r="H244" s="216">
        <v>4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38</v>
      </c>
      <c r="O244" s="88"/>
      <c r="P244" s="222">
        <f>O244*H244</f>
        <v>0</v>
      </c>
      <c r="Q244" s="222">
        <v>0.00036000000000000002</v>
      </c>
      <c r="R244" s="222">
        <f>Q244*H244</f>
        <v>0.0014400000000000001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127</v>
      </c>
      <c r="AT244" s="224" t="s">
        <v>121</v>
      </c>
      <c r="AU244" s="224" t="s">
        <v>83</v>
      </c>
      <c r="AY244" s="14" t="s">
        <v>118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81</v>
      </c>
      <c r="BK244" s="225">
        <f>ROUND(I244*H244,2)</f>
        <v>0</v>
      </c>
      <c r="BL244" s="14" t="s">
        <v>127</v>
      </c>
      <c r="BM244" s="224" t="s">
        <v>556</v>
      </c>
    </row>
    <row r="245" s="2" customFormat="1" ht="37.8" customHeight="1">
      <c r="A245" s="35"/>
      <c r="B245" s="36"/>
      <c r="C245" s="212" t="s">
        <v>557</v>
      </c>
      <c r="D245" s="212" t="s">
        <v>121</v>
      </c>
      <c r="E245" s="213" t="s">
        <v>558</v>
      </c>
      <c r="F245" s="214" t="s">
        <v>559</v>
      </c>
      <c r="G245" s="215" t="s">
        <v>191</v>
      </c>
      <c r="H245" s="216">
        <v>1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38</v>
      </c>
      <c r="O245" s="88"/>
      <c r="P245" s="222">
        <f>O245*H245</f>
        <v>0</v>
      </c>
      <c r="Q245" s="222">
        <v>0.00093999999999999997</v>
      </c>
      <c r="R245" s="222">
        <f>Q245*H245</f>
        <v>0.00093999999999999997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127</v>
      </c>
      <c r="AT245" s="224" t="s">
        <v>121</v>
      </c>
      <c r="AU245" s="224" t="s">
        <v>83</v>
      </c>
      <c r="AY245" s="14" t="s">
        <v>118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81</v>
      </c>
      <c r="BK245" s="225">
        <f>ROUND(I245*H245,2)</f>
        <v>0</v>
      </c>
      <c r="BL245" s="14" t="s">
        <v>127</v>
      </c>
      <c r="BM245" s="224" t="s">
        <v>560</v>
      </c>
    </row>
    <row r="246" s="2" customFormat="1" ht="37.8" customHeight="1">
      <c r="A246" s="35"/>
      <c r="B246" s="36"/>
      <c r="C246" s="212" t="s">
        <v>561</v>
      </c>
      <c r="D246" s="212" t="s">
        <v>121</v>
      </c>
      <c r="E246" s="213" t="s">
        <v>562</v>
      </c>
      <c r="F246" s="214" t="s">
        <v>563</v>
      </c>
      <c r="G246" s="215" t="s">
        <v>191</v>
      </c>
      <c r="H246" s="216">
        <v>3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38</v>
      </c>
      <c r="O246" s="88"/>
      <c r="P246" s="222">
        <f>O246*H246</f>
        <v>0</v>
      </c>
      <c r="Q246" s="222">
        <v>0.0016800000000000001</v>
      </c>
      <c r="R246" s="222">
        <f>Q246*H246</f>
        <v>0.0050400000000000002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127</v>
      </c>
      <c r="AT246" s="224" t="s">
        <v>121</v>
      </c>
      <c r="AU246" s="224" t="s">
        <v>83</v>
      </c>
      <c r="AY246" s="14" t="s">
        <v>118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81</v>
      </c>
      <c r="BK246" s="225">
        <f>ROUND(I246*H246,2)</f>
        <v>0</v>
      </c>
      <c r="BL246" s="14" t="s">
        <v>127</v>
      </c>
      <c r="BM246" s="224" t="s">
        <v>564</v>
      </c>
    </row>
    <row r="247" s="2" customFormat="1" ht="33" customHeight="1">
      <c r="A247" s="35"/>
      <c r="B247" s="36"/>
      <c r="C247" s="212" t="s">
        <v>565</v>
      </c>
      <c r="D247" s="212" t="s">
        <v>121</v>
      </c>
      <c r="E247" s="213" t="s">
        <v>566</v>
      </c>
      <c r="F247" s="214" t="s">
        <v>567</v>
      </c>
      <c r="G247" s="215" t="s">
        <v>211</v>
      </c>
      <c r="H247" s="216">
        <v>550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38</v>
      </c>
      <c r="O247" s="88"/>
      <c r="P247" s="222">
        <f>O247*H247</f>
        <v>0</v>
      </c>
      <c r="Q247" s="222">
        <v>0.00069999999999999999</v>
      </c>
      <c r="R247" s="222">
        <f>Q247*H247</f>
        <v>0.38500000000000001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127</v>
      </c>
      <c r="AT247" s="224" t="s">
        <v>121</v>
      </c>
      <c r="AU247" s="224" t="s">
        <v>83</v>
      </c>
      <c r="AY247" s="14" t="s">
        <v>118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81</v>
      </c>
      <c r="BK247" s="225">
        <f>ROUND(I247*H247,2)</f>
        <v>0</v>
      </c>
      <c r="BL247" s="14" t="s">
        <v>127</v>
      </c>
      <c r="BM247" s="224" t="s">
        <v>568</v>
      </c>
    </row>
    <row r="248" s="2" customFormat="1">
      <c r="A248" s="35"/>
      <c r="B248" s="36"/>
      <c r="C248" s="37"/>
      <c r="D248" s="237" t="s">
        <v>193</v>
      </c>
      <c r="E248" s="37"/>
      <c r="F248" s="238" t="s">
        <v>569</v>
      </c>
      <c r="G248" s="37"/>
      <c r="H248" s="37"/>
      <c r="I248" s="239"/>
      <c r="J248" s="37"/>
      <c r="K248" s="37"/>
      <c r="L248" s="41"/>
      <c r="M248" s="240"/>
      <c r="N248" s="241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193</v>
      </c>
      <c r="AU248" s="14" t="s">
        <v>83</v>
      </c>
    </row>
    <row r="249" s="2" customFormat="1" ht="33" customHeight="1">
      <c r="A249" s="35"/>
      <c r="B249" s="36"/>
      <c r="C249" s="212" t="s">
        <v>570</v>
      </c>
      <c r="D249" s="212" t="s">
        <v>121</v>
      </c>
      <c r="E249" s="213" t="s">
        <v>571</v>
      </c>
      <c r="F249" s="214" t="s">
        <v>572</v>
      </c>
      <c r="G249" s="215" t="s">
        <v>211</v>
      </c>
      <c r="H249" s="216">
        <v>150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38</v>
      </c>
      <c r="O249" s="88"/>
      <c r="P249" s="222">
        <f>O249*H249</f>
        <v>0</v>
      </c>
      <c r="Q249" s="222">
        <v>0.00093999999999999997</v>
      </c>
      <c r="R249" s="222">
        <f>Q249*H249</f>
        <v>0.14099999999999999</v>
      </c>
      <c r="S249" s="222">
        <v>0</v>
      </c>
      <c r="T249" s="22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127</v>
      </c>
      <c r="AT249" s="224" t="s">
        <v>121</v>
      </c>
      <c r="AU249" s="224" t="s">
        <v>83</v>
      </c>
      <c r="AY249" s="14" t="s">
        <v>118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81</v>
      </c>
      <c r="BK249" s="225">
        <f>ROUND(I249*H249,2)</f>
        <v>0</v>
      </c>
      <c r="BL249" s="14" t="s">
        <v>127</v>
      </c>
      <c r="BM249" s="224" t="s">
        <v>573</v>
      </c>
    </row>
    <row r="250" s="2" customFormat="1">
      <c r="A250" s="35"/>
      <c r="B250" s="36"/>
      <c r="C250" s="37"/>
      <c r="D250" s="237" t="s">
        <v>193</v>
      </c>
      <c r="E250" s="37"/>
      <c r="F250" s="238" t="s">
        <v>569</v>
      </c>
      <c r="G250" s="37"/>
      <c r="H250" s="37"/>
      <c r="I250" s="239"/>
      <c r="J250" s="37"/>
      <c r="K250" s="37"/>
      <c r="L250" s="41"/>
      <c r="M250" s="240"/>
      <c r="N250" s="241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193</v>
      </c>
      <c r="AU250" s="14" t="s">
        <v>83</v>
      </c>
    </row>
    <row r="251" s="2" customFormat="1" ht="33" customHeight="1">
      <c r="A251" s="35"/>
      <c r="B251" s="36"/>
      <c r="C251" s="212" t="s">
        <v>574</v>
      </c>
      <c r="D251" s="212" t="s">
        <v>121</v>
      </c>
      <c r="E251" s="213" t="s">
        <v>575</v>
      </c>
      <c r="F251" s="214" t="s">
        <v>576</v>
      </c>
      <c r="G251" s="215" t="s">
        <v>211</v>
      </c>
      <c r="H251" s="216">
        <v>200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38</v>
      </c>
      <c r="O251" s="88"/>
      <c r="P251" s="222">
        <f>O251*H251</f>
        <v>0</v>
      </c>
      <c r="Q251" s="222">
        <v>0.0011800000000000001</v>
      </c>
      <c r="R251" s="222">
        <f>Q251*H251</f>
        <v>0.23600000000000002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127</v>
      </c>
      <c r="AT251" s="224" t="s">
        <v>121</v>
      </c>
      <c r="AU251" s="224" t="s">
        <v>83</v>
      </c>
      <c r="AY251" s="14" t="s">
        <v>118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81</v>
      </c>
      <c r="BK251" s="225">
        <f>ROUND(I251*H251,2)</f>
        <v>0</v>
      </c>
      <c r="BL251" s="14" t="s">
        <v>127</v>
      </c>
      <c r="BM251" s="224" t="s">
        <v>577</v>
      </c>
    </row>
    <row r="252" s="2" customFormat="1">
      <c r="A252" s="35"/>
      <c r="B252" s="36"/>
      <c r="C252" s="37"/>
      <c r="D252" s="237" t="s">
        <v>193</v>
      </c>
      <c r="E252" s="37"/>
      <c r="F252" s="238" t="s">
        <v>569</v>
      </c>
      <c r="G252" s="37"/>
      <c r="H252" s="37"/>
      <c r="I252" s="239"/>
      <c r="J252" s="37"/>
      <c r="K252" s="37"/>
      <c r="L252" s="41"/>
      <c r="M252" s="240"/>
      <c r="N252" s="241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193</v>
      </c>
      <c r="AU252" s="14" t="s">
        <v>83</v>
      </c>
    </row>
    <row r="253" s="2" customFormat="1" ht="33" customHeight="1">
      <c r="A253" s="35"/>
      <c r="B253" s="36"/>
      <c r="C253" s="212" t="s">
        <v>578</v>
      </c>
      <c r="D253" s="212" t="s">
        <v>121</v>
      </c>
      <c r="E253" s="213" t="s">
        <v>579</v>
      </c>
      <c r="F253" s="214" t="s">
        <v>580</v>
      </c>
      <c r="G253" s="215" t="s">
        <v>211</v>
      </c>
      <c r="H253" s="216">
        <v>50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38</v>
      </c>
      <c r="O253" s="88"/>
      <c r="P253" s="222">
        <f>O253*H253</f>
        <v>0</v>
      </c>
      <c r="Q253" s="222">
        <v>0.00149</v>
      </c>
      <c r="R253" s="222">
        <f>Q253*H253</f>
        <v>0.074499999999999997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127</v>
      </c>
      <c r="AT253" s="224" t="s">
        <v>121</v>
      </c>
      <c r="AU253" s="224" t="s">
        <v>83</v>
      </c>
      <c r="AY253" s="14" t="s">
        <v>118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81</v>
      </c>
      <c r="BK253" s="225">
        <f>ROUND(I253*H253,2)</f>
        <v>0</v>
      </c>
      <c r="BL253" s="14" t="s">
        <v>127</v>
      </c>
      <c r="BM253" s="224" t="s">
        <v>581</v>
      </c>
    </row>
    <row r="254" s="2" customFormat="1">
      <c r="A254" s="35"/>
      <c r="B254" s="36"/>
      <c r="C254" s="37"/>
      <c r="D254" s="237" t="s">
        <v>193</v>
      </c>
      <c r="E254" s="37"/>
      <c r="F254" s="238" t="s">
        <v>569</v>
      </c>
      <c r="G254" s="37"/>
      <c r="H254" s="37"/>
      <c r="I254" s="239"/>
      <c r="J254" s="37"/>
      <c r="K254" s="37"/>
      <c r="L254" s="41"/>
      <c r="M254" s="240"/>
      <c r="N254" s="241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193</v>
      </c>
      <c r="AU254" s="14" t="s">
        <v>83</v>
      </c>
    </row>
    <row r="255" s="2" customFormat="1" ht="33" customHeight="1">
      <c r="A255" s="35"/>
      <c r="B255" s="36"/>
      <c r="C255" s="212" t="s">
        <v>582</v>
      </c>
      <c r="D255" s="212" t="s">
        <v>121</v>
      </c>
      <c r="E255" s="213" t="s">
        <v>583</v>
      </c>
      <c r="F255" s="214" t="s">
        <v>584</v>
      </c>
      <c r="G255" s="215" t="s">
        <v>211</v>
      </c>
      <c r="H255" s="216">
        <v>50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38</v>
      </c>
      <c r="O255" s="88"/>
      <c r="P255" s="222">
        <f>O255*H255</f>
        <v>0</v>
      </c>
      <c r="Q255" s="222">
        <v>0.0019400000000000001</v>
      </c>
      <c r="R255" s="222">
        <f>Q255*H255</f>
        <v>0.097000000000000003</v>
      </c>
      <c r="S255" s="222">
        <v>0</v>
      </c>
      <c r="T255" s="22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127</v>
      </c>
      <c r="AT255" s="224" t="s">
        <v>121</v>
      </c>
      <c r="AU255" s="224" t="s">
        <v>83</v>
      </c>
      <c r="AY255" s="14" t="s">
        <v>118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81</v>
      </c>
      <c r="BK255" s="225">
        <f>ROUND(I255*H255,2)</f>
        <v>0</v>
      </c>
      <c r="BL255" s="14" t="s">
        <v>127</v>
      </c>
      <c r="BM255" s="224" t="s">
        <v>585</v>
      </c>
    </row>
    <row r="256" s="2" customFormat="1">
      <c r="A256" s="35"/>
      <c r="B256" s="36"/>
      <c r="C256" s="37"/>
      <c r="D256" s="237" t="s">
        <v>193</v>
      </c>
      <c r="E256" s="37"/>
      <c r="F256" s="238" t="s">
        <v>569</v>
      </c>
      <c r="G256" s="37"/>
      <c r="H256" s="37"/>
      <c r="I256" s="239"/>
      <c r="J256" s="37"/>
      <c r="K256" s="37"/>
      <c r="L256" s="41"/>
      <c r="M256" s="240"/>
      <c r="N256" s="241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193</v>
      </c>
      <c r="AU256" s="14" t="s">
        <v>83</v>
      </c>
    </row>
    <row r="257" s="2" customFormat="1" ht="37.8" customHeight="1">
      <c r="A257" s="35"/>
      <c r="B257" s="36"/>
      <c r="C257" s="212" t="s">
        <v>586</v>
      </c>
      <c r="D257" s="212" t="s">
        <v>121</v>
      </c>
      <c r="E257" s="213" t="s">
        <v>587</v>
      </c>
      <c r="F257" s="214" t="s">
        <v>588</v>
      </c>
      <c r="G257" s="215" t="s">
        <v>211</v>
      </c>
      <c r="H257" s="216">
        <v>10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38</v>
      </c>
      <c r="O257" s="88"/>
      <c r="P257" s="222">
        <f>O257*H257</f>
        <v>0</v>
      </c>
      <c r="Q257" s="222">
        <v>0.00088999999999999995</v>
      </c>
      <c r="R257" s="222">
        <f>Q257*H257</f>
        <v>0.0088999999999999999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127</v>
      </c>
      <c r="AT257" s="224" t="s">
        <v>121</v>
      </c>
      <c r="AU257" s="224" t="s">
        <v>83</v>
      </c>
      <c r="AY257" s="14" t="s">
        <v>118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81</v>
      </c>
      <c r="BK257" s="225">
        <f>ROUND(I257*H257,2)</f>
        <v>0</v>
      </c>
      <c r="BL257" s="14" t="s">
        <v>127</v>
      </c>
      <c r="BM257" s="224" t="s">
        <v>589</v>
      </c>
    </row>
    <row r="258" s="2" customFormat="1" ht="37.8" customHeight="1">
      <c r="A258" s="35"/>
      <c r="B258" s="36"/>
      <c r="C258" s="212" t="s">
        <v>590</v>
      </c>
      <c r="D258" s="212" t="s">
        <v>121</v>
      </c>
      <c r="E258" s="213" t="s">
        <v>591</v>
      </c>
      <c r="F258" s="214" t="s">
        <v>592</v>
      </c>
      <c r="G258" s="215" t="s">
        <v>211</v>
      </c>
      <c r="H258" s="216">
        <v>40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38</v>
      </c>
      <c r="O258" s="88"/>
      <c r="P258" s="222">
        <f>O258*H258</f>
        <v>0</v>
      </c>
      <c r="Q258" s="222">
        <v>0.0013400000000000001</v>
      </c>
      <c r="R258" s="222">
        <f>Q258*H258</f>
        <v>0.053600000000000002</v>
      </c>
      <c r="S258" s="222">
        <v>0</v>
      </c>
      <c r="T258" s="22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127</v>
      </c>
      <c r="AT258" s="224" t="s">
        <v>121</v>
      </c>
      <c r="AU258" s="224" t="s">
        <v>83</v>
      </c>
      <c r="AY258" s="14" t="s">
        <v>118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81</v>
      </c>
      <c r="BK258" s="225">
        <f>ROUND(I258*H258,2)</f>
        <v>0</v>
      </c>
      <c r="BL258" s="14" t="s">
        <v>127</v>
      </c>
      <c r="BM258" s="224" t="s">
        <v>593</v>
      </c>
    </row>
    <row r="259" s="2" customFormat="1" ht="37.8" customHeight="1">
      <c r="A259" s="35"/>
      <c r="B259" s="36"/>
      <c r="C259" s="212" t="s">
        <v>594</v>
      </c>
      <c r="D259" s="212" t="s">
        <v>121</v>
      </c>
      <c r="E259" s="213" t="s">
        <v>595</v>
      </c>
      <c r="F259" s="214" t="s">
        <v>596</v>
      </c>
      <c r="G259" s="215" t="s">
        <v>211</v>
      </c>
      <c r="H259" s="216">
        <v>35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38</v>
      </c>
      <c r="O259" s="88"/>
      <c r="P259" s="222">
        <f>O259*H259</f>
        <v>0</v>
      </c>
      <c r="Q259" s="222">
        <v>0.00165</v>
      </c>
      <c r="R259" s="222">
        <f>Q259*H259</f>
        <v>0.057750000000000003</v>
      </c>
      <c r="S259" s="222">
        <v>0</v>
      </c>
      <c r="T259" s="22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127</v>
      </c>
      <c r="AT259" s="224" t="s">
        <v>121</v>
      </c>
      <c r="AU259" s="224" t="s">
        <v>83</v>
      </c>
      <c r="AY259" s="14" t="s">
        <v>118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81</v>
      </c>
      <c r="BK259" s="225">
        <f>ROUND(I259*H259,2)</f>
        <v>0</v>
      </c>
      <c r="BL259" s="14" t="s">
        <v>127</v>
      </c>
      <c r="BM259" s="224" t="s">
        <v>597</v>
      </c>
    </row>
    <row r="260" s="2" customFormat="1" ht="16.5" customHeight="1">
      <c r="A260" s="35"/>
      <c r="B260" s="36"/>
      <c r="C260" s="226" t="s">
        <v>598</v>
      </c>
      <c r="D260" s="226" t="s">
        <v>176</v>
      </c>
      <c r="E260" s="227" t="s">
        <v>599</v>
      </c>
      <c r="F260" s="228" t="s">
        <v>600</v>
      </c>
      <c r="G260" s="229" t="s">
        <v>191</v>
      </c>
      <c r="H260" s="230">
        <v>2</v>
      </c>
      <c r="I260" s="231"/>
      <c r="J260" s="232">
        <f>ROUND(I260*H260,2)</f>
        <v>0</v>
      </c>
      <c r="K260" s="233"/>
      <c r="L260" s="234"/>
      <c r="M260" s="235" t="s">
        <v>1</v>
      </c>
      <c r="N260" s="236" t="s">
        <v>38</v>
      </c>
      <c r="O260" s="88"/>
      <c r="P260" s="222">
        <f>O260*H260</f>
        <v>0</v>
      </c>
      <c r="Q260" s="222">
        <v>0.00024000000000000001</v>
      </c>
      <c r="R260" s="222">
        <f>Q260*H260</f>
        <v>0.00048000000000000001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216</v>
      </c>
      <c r="AT260" s="224" t="s">
        <v>176</v>
      </c>
      <c r="AU260" s="224" t="s">
        <v>83</v>
      </c>
      <c r="AY260" s="14" t="s">
        <v>118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81</v>
      </c>
      <c r="BK260" s="225">
        <f>ROUND(I260*H260,2)</f>
        <v>0</v>
      </c>
      <c r="BL260" s="14" t="s">
        <v>127</v>
      </c>
      <c r="BM260" s="224" t="s">
        <v>601</v>
      </c>
    </row>
    <row r="261" s="2" customFormat="1" ht="21.75" customHeight="1">
      <c r="A261" s="35"/>
      <c r="B261" s="36"/>
      <c r="C261" s="226" t="s">
        <v>602</v>
      </c>
      <c r="D261" s="226" t="s">
        <v>176</v>
      </c>
      <c r="E261" s="227" t="s">
        <v>603</v>
      </c>
      <c r="F261" s="228" t="s">
        <v>604</v>
      </c>
      <c r="G261" s="229" t="s">
        <v>191</v>
      </c>
      <c r="H261" s="230">
        <v>2</v>
      </c>
      <c r="I261" s="231"/>
      <c r="J261" s="232">
        <f>ROUND(I261*H261,2)</f>
        <v>0</v>
      </c>
      <c r="K261" s="233"/>
      <c r="L261" s="234"/>
      <c r="M261" s="235" t="s">
        <v>1</v>
      </c>
      <c r="N261" s="236" t="s">
        <v>38</v>
      </c>
      <c r="O261" s="88"/>
      <c r="P261" s="222">
        <f>O261*H261</f>
        <v>0</v>
      </c>
      <c r="Q261" s="222">
        <v>0.00046999999999999999</v>
      </c>
      <c r="R261" s="222">
        <f>Q261*H261</f>
        <v>0.00093999999999999997</v>
      </c>
      <c r="S261" s="222">
        <v>0</v>
      </c>
      <c r="T261" s="22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216</v>
      </c>
      <c r="AT261" s="224" t="s">
        <v>176</v>
      </c>
      <c r="AU261" s="224" t="s">
        <v>83</v>
      </c>
      <c r="AY261" s="14" t="s">
        <v>118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81</v>
      </c>
      <c r="BK261" s="225">
        <f>ROUND(I261*H261,2)</f>
        <v>0</v>
      </c>
      <c r="BL261" s="14" t="s">
        <v>127</v>
      </c>
      <c r="BM261" s="224" t="s">
        <v>605</v>
      </c>
    </row>
    <row r="262" s="2" customFormat="1" ht="24.15" customHeight="1">
      <c r="A262" s="35"/>
      <c r="B262" s="36"/>
      <c r="C262" s="226" t="s">
        <v>606</v>
      </c>
      <c r="D262" s="226" t="s">
        <v>176</v>
      </c>
      <c r="E262" s="227" t="s">
        <v>607</v>
      </c>
      <c r="F262" s="228" t="s">
        <v>608</v>
      </c>
      <c r="G262" s="229" t="s">
        <v>191</v>
      </c>
      <c r="H262" s="230">
        <v>46</v>
      </c>
      <c r="I262" s="231"/>
      <c r="J262" s="232">
        <f>ROUND(I262*H262,2)</f>
        <v>0</v>
      </c>
      <c r="K262" s="233"/>
      <c r="L262" s="234"/>
      <c r="M262" s="235" t="s">
        <v>1</v>
      </c>
      <c r="N262" s="236" t="s">
        <v>38</v>
      </c>
      <c r="O262" s="88"/>
      <c r="P262" s="222">
        <f>O262*H262</f>
        <v>0</v>
      </c>
      <c r="Q262" s="222">
        <v>0.00038999999999999999</v>
      </c>
      <c r="R262" s="222">
        <f>Q262*H262</f>
        <v>0.017940000000000001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216</v>
      </c>
      <c r="AT262" s="224" t="s">
        <v>176</v>
      </c>
      <c r="AU262" s="224" t="s">
        <v>83</v>
      </c>
      <c r="AY262" s="14" t="s">
        <v>118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81</v>
      </c>
      <c r="BK262" s="225">
        <f>ROUND(I262*H262,2)</f>
        <v>0</v>
      </c>
      <c r="BL262" s="14" t="s">
        <v>127</v>
      </c>
      <c r="BM262" s="224" t="s">
        <v>609</v>
      </c>
    </row>
    <row r="263" s="2" customFormat="1">
      <c r="A263" s="35"/>
      <c r="B263" s="36"/>
      <c r="C263" s="37"/>
      <c r="D263" s="237" t="s">
        <v>193</v>
      </c>
      <c r="E263" s="37"/>
      <c r="F263" s="238" t="s">
        <v>569</v>
      </c>
      <c r="G263" s="37"/>
      <c r="H263" s="37"/>
      <c r="I263" s="239"/>
      <c r="J263" s="37"/>
      <c r="K263" s="37"/>
      <c r="L263" s="41"/>
      <c r="M263" s="240"/>
      <c r="N263" s="241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193</v>
      </c>
      <c r="AU263" s="14" t="s">
        <v>83</v>
      </c>
    </row>
    <row r="264" s="2" customFormat="1" ht="24.15" customHeight="1">
      <c r="A264" s="35"/>
      <c r="B264" s="36"/>
      <c r="C264" s="226" t="s">
        <v>610</v>
      </c>
      <c r="D264" s="226" t="s">
        <v>176</v>
      </c>
      <c r="E264" s="227" t="s">
        <v>611</v>
      </c>
      <c r="F264" s="228" t="s">
        <v>612</v>
      </c>
      <c r="G264" s="229" t="s">
        <v>191</v>
      </c>
      <c r="H264" s="230">
        <v>16</v>
      </c>
      <c r="I264" s="231"/>
      <c r="J264" s="232">
        <f>ROUND(I264*H264,2)</f>
        <v>0</v>
      </c>
      <c r="K264" s="233"/>
      <c r="L264" s="234"/>
      <c r="M264" s="235" t="s">
        <v>1</v>
      </c>
      <c r="N264" s="236" t="s">
        <v>38</v>
      </c>
      <c r="O264" s="88"/>
      <c r="P264" s="222">
        <f>O264*H264</f>
        <v>0</v>
      </c>
      <c r="Q264" s="222">
        <v>0.00038999999999999999</v>
      </c>
      <c r="R264" s="222">
        <f>Q264*H264</f>
        <v>0.0062399999999999999</v>
      </c>
      <c r="S264" s="222">
        <v>0</v>
      </c>
      <c r="T264" s="22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216</v>
      </c>
      <c r="AT264" s="224" t="s">
        <v>176</v>
      </c>
      <c r="AU264" s="224" t="s">
        <v>83</v>
      </c>
      <c r="AY264" s="14" t="s">
        <v>118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81</v>
      </c>
      <c r="BK264" s="225">
        <f>ROUND(I264*H264,2)</f>
        <v>0</v>
      </c>
      <c r="BL264" s="14" t="s">
        <v>127</v>
      </c>
      <c r="BM264" s="224" t="s">
        <v>613</v>
      </c>
    </row>
    <row r="265" s="2" customFormat="1">
      <c r="A265" s="35"/>
      <c r="B265" s="36"/>
      <c r="C265" s="37"/>
      <c r="D265" s="237" t="s">
        <v>193</v>
      </c>
      <c r="E265" s="37"/>
      <c r="F265" s="238" t="s">
        <v>569</v>
      </c>
      <c r="G265" s="37"/>
      <c r="H265" s="37"/>
      <c r="I265" s="239"/>
      <c r="J265" s="37"/>
      <c r="K265" s="37"/>
      <c r="L265" s="41"/>
      <c r="M265" s="240"/>
      <c r="N265" s="241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193</v>
      </c>
      <c r="AU265" s="14" t="s">
        <v>83</v>
      </c>
    </row>
    <row r="266" s="2" customFormat="1" ht="24.15" customHeight="1">
      <c r="A266" s="35"/>
      <c r="B266" s="36"/>
      <c r="C266" s="226" t="s">
        <v>614</v>
      </c>
      <c r="D266" s="226" t="s">
        <v>176</v>
      </c>
      <c r="E266" s="227" t="s">
        <v>615</v>
      </c>
      <c r="F266" s="228" t="s">
        <v>616</v>
      </c>
      <c r="G266" s="229" t="s">
        <v>191</v>
      </c>
      <c r="H266" s="230">
        <v>10</v>
      </c>
      <c r="I266" s="231"/>
      <c r="J266" s="232">
        <f>ROUND(I266*H266,2)</f>
        <v>0</v>
      </c>
      <c r="K266" s="233"/>
      <c r="L266" s="234"/>
      <c r="M266" s="235" t="s">
        <v>1</v>
      </c>
      <c r="N266" s="236" t="s">
        <v>38</v>
      </c>
      <c r="O266" s="88"/>
      <c r="P266" s="222">
        <f>O266*H266</f>
        <v>0</v>
      </c>
      <c r="Q266" s="222">
        <v>0.00038999999999999999</v>
      </c>
      <c r="R266" s="222">
        <f>Q266*H266</f>
        <v>0.0038999999999999998</v>
      </c>
      <c r="S266" s="222">
        <v>0</v>
      </c>
      <c r="T266" s="22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216</v>
      </c>
      <c r="AT266" s="224" t="s">
        <v>176</v>
      </c>
      <c r="AU266" s="224" t="s">
        <v>83</v>
      </c>
      <c r="AY266" s="14" t="s">
        <v>118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81</v>
      </c>
      <c r="BK266" s="225">
        <f>ROUND(I266*H266,2)</f>
        <v>0</v>
      </c>
      <c r="BL266" s="14" t="s">
        <v>127</v>
      </c>
      <c r="BM266" s="224" t="s">
        <v>617</v>
      </c>
    </row>
    <row r="267" s="2" customFormat="1">
      <c r="A267" s="35"/>
      <c r="B267" s="36"/>
      <c r="C267" s="37"/>
      <c r="D267" s="237" t="s">
        <v>193</v>
      </c>
      <c r="E267" s="37"/>
      <c r="F267" s="238" t="s">
        <v>569</v>
      </c>
      <c r="G267" s="37"/>
      <c r="H267" s="37"/>
      <c r="I267" s="239"/>
      <c r="J267" s="37"/>
      <c r="K267" s="37"/>
      <c r="L267" s="41"/>
      <c r="M267" s="240"/>
      <c r="N267" s="241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193</v>
      </c>
      <c r="AU267" s="14" t="s">
        <v>83</v>
      </c>
    </row>
    <row r="268" s="2" customFormat="1" ht="24.15" customHeight="1">
      <c r="A268" s="35"/>
      <c r="B268" s="36"/>
      <c r="C268" s="226" t="s">
        <v>618</v>
      </c>
      <c r="D268" s="226" t="s">
        <v>176</v>
      </c>
      <c r="E268" s="227" t="s">
        <v>619</v>
      </c>
      <c r="F268" s="228" t="s">
        <v>620</v>
      </c>
      <c r="G268" s="229" t="s">
        <v>191</v>
      </c>
      <c r="H268" s="230">
        <v>4</v>
      </c>
      <c r="I268" s="231"/>
      <c r="J268" s="232">
        <f>ROUND(I268*H268,2)</f>
        <v>0</v>
      </c>
      <c r="K268" s="233"/>
      <c r="L268" s="234"/>
      <c r="M268" s="235" t="s">
        <v>1</v>
      </c>
      <c r="N268" s="236" t="s">
        <v>38</v>
      </c>
      <c r="O268" s="88"/>
      <c r="P268" s="222">
        <f>O268*H268</f>
        <v>0</v>
      </c>
      <c r="Q268" s="222">
        <v>0.00038999999999999999</v>
      </c>
      <c r="R268" s="222">
        <f>Q268*H268</f>
        <v>0.00156</v>
      </c>
      <c r="S268" s="222">
        <v>0</v>
      </c>
      <c r="T268" s="22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216</v>
      </c>
      <c r="AT268" s="224" t="s">
        <v>176</v>
      </c>
      <c r="AU268" s="224" t="s">
        <v>83</v>
      </c>
      <c r="AY268" s="14" t="s">
        <v>118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81</v>
      </c>
      <c r="BK268" s="225">
        <f>ROUND(I268*H268,2)</f>
        <v>0</v>
      </c>
      <c r="BL268" s="14" t="s">
        <v>127</v>
      </c>
      <c r="BM268" s="224" t="s">
        <v>621</v>
      </c>
    </row>
    <row r="269" s="2" customFormat="1">
      <c r="A269" s="35"/>
      <c r="B269" s="36"/>
      <c r="C269" s="37"/>
      <c r="D269" s="237" t="s">
        <v>193</v>
      </c>
      <c r="E269" s="37"/>
      <c r="F269" s="238" t="s">
        <v>569</v>
      </c>
      <c r="G269" s="37"/>
      <c r="H269" s="37"/>
      <c r="I269" s="239"/>
      <c r="J269" s="37"/>
      <c r="K269" s="37"/>
      <c r="L269" s="41"/>
      <c r="M269" s="240"/>
      <c r="N269" s="241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193</v>
      </c>
      <c r="AU269" s="14" t="s">
        <v>83</v>
      </c>
    </row>
    <row r="270" s="2" customFormat="1" ht="24.15" customHeight="1">
      <c r="A270" s="35"/>
      <c r="B270" s="36"/>
      <c r="C270" s="226" t="s">
        <v>622</v>
      </c>
      <c r="D270" s="226" t="s">
        <v>176</v>
      </c>
      <c r="E270" s="227" t="s">
        <v>623</v>
      </c>
      <c r="F270" s="228" t="s">
        <v>624</v>
      </c>
      <c r="G270" s="229" t="s">
        <v>191</v>
      </c>
      <c r="H270" s="230">
        <v>6</v>
      </c>
      <c r="I270" s="231"/>
      <c r="J270" s="232">
        <f>ROUND(I270*H270,2)</f>
        <v>0</v>
      </c>
      <c r="K270" s="233"/>
      <c r="L270" s="234"/>
      <c r="M270" s="235" t="s">
        <v>1</v>
      </c>
      <c r="N270" s="236" t="s">
        <v>38</v>
      </c>
      <c r="O270" s="88"/>
      <c r="P270" s="222">
        <f>O270*H270</f>
        <v>0</v>
      </c>
      <c r="Q270" s="222">
        <v>0.00038999999999999999</v>
      </c>
      <c r="R270" s="222">
        <f>Q270*H270</f>
        <v>0.0023400000000000001</v>
      </c>
      <c r="S270" s="222">
        <v>0</v>
      </c>
      <c r="T270" s="22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216</v>
      </c>
      <c r="AT270" s="224" t="s">
        <v>176</v>
      </c>
      <c r="AU270" s="224" t="s">
        <v>83</v>
      </c>
      <c r="AY270" s="14" t="s">
        <v>118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81</v>
      </c>
      <c r="BK270" s="225">
        <f>ROUND(I270*H270,2)</f>
        <v>0</v>
      </c>
      <c r="BL270" s="14" t="s">
        <v>127</v>
      </c>
      <c r="BM270" s="224" t="s">
        <v>625</v>
      </c>
    </row>
    <row r="271" s="2" customFormat="1">
      <c r="A271" s="35"/>
      <c r="B271" s="36"/>
      <c r="C271" s="37"/>
      <c r="D271" s="237" t="s">
        <v>193</v>
      </c>
      <c r="E271" s="37"/>
      <c r="F271" s="238" t="s">
        <v>569</v>
      </c>
      <c r="G271" s="37"/>
      <c r="H271" s="37"/>
      <c r="I271" s="239"/>
      <c r="J271" s="37"/>
      <c r="K271" s="37"/>
      <c r="L271" s="41"/>
      <c r="M271" s="240"/>
      <c r="N271" s="241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193</v>
      </c>
      <c r="AU271" s="14" t="s">
        <v>83</v>
      </c>
    </row>
    <row r="272" s="2" customFormat="1" ht="24.15" customHeight="1">
      <c r="A272" s="35"/>
      <c r="B272" s="36"/>
      <c r="C272" s="226" t="s">
        <v>626</v>
      </c>
      <c r="D272" s="226" t="s">
        <v>176</v>
      </c>
      <c r="E272" s="227" t="s">
        <v>627</v>
      </c>
      <c r="F272" s="228" t="s">
        <v>628</v>
      </c>
      <c r="G272" s="229" t="s">
        <v>191</v>
      </c>
      <c r="H272" s="230">
        <v>117</v>
      </c>
      <c r="I272" s="231"/>
      <c r="J272" s="232">
        <f>ROUND(I272*H272,2)</f>
        <v>0</v>
      </c>
      <c r="K272" s="233"/>
      <c r="L272" s="234"/>
      <c r="M272" s="235" t="s">
        <v>1</v>
      </c>
      <c r="N272" s="236" t="s">
        <v>38</v>
      </c>
      <c r="O272" s="88"/>
      <c r="P272" s="222">
        <f>O272*H272</f>
        <v>0</v>
      </c>
      <c r="Q272" s="222">
        <v>0.00038999999999999999</v>
      </c>
      <c r="R272" s="222">
        <f>Q272*H272</f>
        <v>0.045629999999999997</v>
      </c>
      <c r="S272" s="222">
        <v>0</v>
      </c>
      <c r="T272" s="22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216</v>
      </c>
      <c r="AT272" s="224" t="s">
        <v>176</v>
      </c>
      <c r="AU272" s="224" t="s">
        <v>83</v>
      </c>
      <c r="AY272" s="14" t="s">
        <v>118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81</v>
      </c>
      <c r="BK272" s="225">
        <f>ROUND(I272*H272,2)</f>
        <v>0</v>
      </c>
      <c r="BL272" s="14" t="s">
        <v>127</v>
      </c>
      <c r="BM272" s="224" t="s">
        <v>629</v>
      </c>
    </row>
    <row r="273" s="2" customFormat="1">
      <c r="A273" s="35"/>
      <c r="B273" s="36"/>
      <c r="C273" s="37"/>
      <c r="D273" s="237" t="s">
        <v>193</v>
      </c>
      <c r="E273" s="37"/>
      <c r="F273" s="238" t="s">
        <v>569</v>
      </c>
      <c r="G273" s="37"/>
      <c r="H273" s="37"/>
      <c r="I273" s="239"/>
      <c r="J273" s="37"/>
      <c r="K273" s="37"/>
      <c r="L273" s="41"/>
      <c r="M273" s="240"/>
      <c r="N273" s="241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193</v>
      </c>
      <c r="AU273" s="14" t="s">
        <v>83</v>
      </c>
    </row>
    <row r="274" s="2" customFormat="1" ht="24.15" customHeight="1">
      <c r="A274" s="35"/>
      <c r="B274" s="36"/>
      <c r="C274" s="226" t="s">
        <v>630</v>
      </c>
      <c r="D274" s="226" t="s">
        <v>176</v>
      </c>
      <c r="E274" s="227" t="s">
        <v>631</v>
      </c>
      <c r="F274" s="228" t="s">
        <v>632</v>
      </c>
      <c r="G274" s="229" t="s">
        <v>191</v>
      </c>
      <c r="H274" s="230">
        <v>8</v>
      </c>
      <c r="I274" s="231"/>
      <c r="J274" s="232">
        <f>ROUND(I274*H274,2)</f>
        <v>0</v>
      </c>
      <c r="K274" s="233"/>
      <c r="L274" s="234"/>
      <c r="M274" s="235" t="s">
        <v>1</v>
      </c>
      <c r="N274" s="236" t="s">
        <v>38</v>
      </c>
      <c r="O274" s="88"/>
      <c r="P274" s="222">
        <f>O274*H274</f>
        <v>0</v>
      </c>
      <c r="Q274" s="222">
        <v>0.00038999999999999999</v>
      </c>
      <c r="R274" s="222">
        <f>Q274*H274</f>
        <v>0.0031199999999999999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216</v>
      </c>
      <c r="AT274" s="224" t="s">
        <v>176</v>
      </c>
      <c r="AU274" s="224" t="s">
        <v>83</v>
      </c>
      <c r="AY274" s="14" t="s">
        <v>118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81</v>
      </c>
      <c r="BK274" s="225">
        <f>ROUND(I274*H274,2)</f>
        <v>0</v>
      </c>
      <c r="BL274" s="14" t="s">
        <v>127</v>
      </c>
      <c r="BM274" s="224" t="s">
        <v>633</v>
      </c>
    </row>
    <row r="275" s="2" customFormat="1">
      <c r="A275" s="35"/>
      <c r="B275" s="36"/>
      <c r="C275" s="37"/>
      <c r="D275" s="237" t="s">
        <v>193</v>
      </c>
      <c r="E275" s="37"/>
      <c r="F275" s="238" t="s">
        <v>569</v>
      </c>
      <c r="G275" s="37"/>
      <c r="H275" s="37"/>
      <c r="I275" s="239"/>
      <c r="J275" s="37"/>
      <c r="K275" s="37"/>
      <c r="L275" s="41"/>
      <c r="M275" s="240"/>
      <c r="N275" s="241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193</v>
      </c>
      <c r="AU275" s="14" t="s">
        <v>83</v>
      </c>
    </row>
    <row r="276" s="2" customFormat="1" ht="24.15" customHeight="1">
      <c r="A276" s="35"/>
      <c r="B276" s="36"/>
      <c r="C276" s="226" t="s">
        <v>634</v>
      </c>
      <c r="D276" s="226" t="s">
        <v>176</v>
      </c>
      <c r="E276" s="227" t="s">
        <v>635</v>
      </c>
      <c r="F276" s="228" t="s">
        <v>636</v>
      </c>
      <c r="G276" s="229" t="s">
        <v>191</v>
      </c>
      <c r="H276" s="230">
        <v>46</v>
      </c>
      <c r="I276" s="231"/>
      <c r="J276" s="232">
        <f>ROUND(I276*H276,2)</f>
        <v>0</v>
      </c>
      <c r="K276" s="233"/>
      <c r="L276" s="234"/>
      <c r="M276" s="235" t="s">
        <v>1</v>
      </c>
      <c r="N276" s="236" t="s">
        <v>38</v>
      </c>
      <c r="O276" s="88"/>
      <c r="P276" s="222">
        <f>O276*H276</f>
        <v>0</v>
      </c>
      <c r="Q276" s="222">
        <v>0.00038999999999999999</v>
      </c>
      <c r="R276" s="222">
        <f>Q276*H276</f>
        <v>0.017940000000000001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216</v>
      </c>
      <c r="AT276" s="224" t="s">
        <v>176</v>
      </c>
      <c r="AU276" s="224" t="s">
        <v>83</v>
      </c>
      <c r="AY276" s="14" t="s">
        <v>118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81</v>
      </c>
      <c r="BK276" s="225">
        <f>ROUND(I276*H276,2)</f>
        <v>0</v>
      </c>
      <c r="BL276" s="14" t="s">
        <v>127</v>
      </c>
      <c r="BM276" s="224" t="s">
        <v>637</v>
      </c>
    </row>
    <row r="277" s="2" customFormat="1">
      <c r="A277" s="35"/>
      <c r="B277" s="36"/>
      <c r="C277" s="37"/>
      <c r="D277" s="237" t="s">
        <v>193</v>
      </c>
      <c r="E277" s="37"/>
      <c r="F277" s="238" t="s">
        <v>569</v>
      </c>
      <c r="G277" s="37"/>
      <c r="H277" s="37"/>
      <c r="I277" s="239"/>
      <c r="J277" s="37"/>
      <c r="K277" s="37"/>
      <c r="L277" s="41"/>
      <c r="M277" s="240"/>
      <c r="N277" s="241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193</v>
      </c>
      <c r="AU277" s="14" t="s">
        <v>83</v>
      </c>
    </row>
    <row r="278" s="2" customFormat="1" ht="24.15" customHeight="1">
      <c r="A278" s="35"/>
      <c r="B278" s="36"/>
      <c r="C278" s="226" t="s">
        <v>638</v>
      </c>
      <c r="D278" s="226" t="s">
        <v>176</v>
      </c>
      <c r="E278" s="227" t="s">
        <v>639</v>
      </c>
      <c r="F278" s="228" t="s">
        <v>640</v>
      </c>
      <c r="G278" s="229" t="s">
        <v>191</v>
      </c>
      <c r="H278" s="230">
        <v>12</v>
      </c>
      <c r="I278" s="231"/>
      <c r="J278" s="232">
        <f>ROUND(I278*H278,2)</f>
        <v>0</v>
      </c>
      <c r="K278" s="233"/>
      <c r="L278" s="234"/>
      <c r="M278" s="235" t="s">
        <v>1</v>
      </c>
      <c r="N278" s="236" t="s">
        <v>38</v>
      </c>
      <c r="O278" s="88"/>
      <c r="P278" s="222">
        <f>O278*H278</f>
        <v>0</v>
      </c>
      <c r="Q278" s="222">
        <v>0.00038999999999999999</v>
      </c>
      <c r="R278" s="222">
        <f>Q278*H278</f>
        <v>0.0046800000000000001</v>
      </c>
      <c r="S278" s="222">
        <v>0</v>
      </c>
      <c r="T278" s="22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216</v>
      </c>
      <c r="AT278" s="224" t="s">
        <v>176</v>
      </c>
      <c r="AU278" s="224" t="s">
        <v>83</v>
      </c>
      <c r="AY278" s="14" t="s">
        <v>118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81</v>
      </c>
      <c r="BK278" s="225">
        <f>ROUND(I278*H278,2)</f>
        <v>0</v>
      </c>
      <c r="BL278" s="14" t="s">
        <v>127</v>
      </c>
      <c r="BM278" s="224" t="s">
        <v>641</v>
      </c>
    </row>
    <row r="279" s="2" customFormat="1">
      <c r="A279" s="35"/>
      <c r="B279" s="36"/>
      <c r="C279" s="37"/>
      <c r="D279" s="237" t="s">
        <v>193</v>
      </c>
      <c r="E279" s="37"/>
      <c r="F279" s="238" t="s">
        <v>569</v>
      </c>
      <c r="G279" s="37"/>
      <c r="H279" s="37"/>
      <c r="I279" s="239"/>
      <c r="J279" s="37"/>
      <c r="K279" s="37"/>
      <c r="L279" s="41"/>
      <c r="M279" s="240"/>
      <c r="N279" s="241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193</v>
      </c>
      <c r="AU279" s="14" t="s">
        <v>83</v>
      </c>
    </row>
    <row r="280" s="2" customFormat="1" ht="24.15" customHeight="1">
      <c r="A280" s="35"/>
      <c r="B280" s="36"/>
      <c r="C280" s="226" t="s">
        <v>642</v>
      </c>
      <c r="D280" s="226" t="s">
        <v>176</v>
      </c>
      <c r="E280" s="227" t="s">
        <v>643</v>
      </c>
      <c r="F280" s="228" t="s">
        <v>644</v>
      </c>
      <c r="G280" s="229" t="s">
        <v>191</v>
      </c>
      <c r="H280" s="230">
        <v>7</v>
      </c>
      <c r="I280" s="231"/>
      <c r="J280" s="232">
        <f>ROUND(I280*H280,2)</f>
        <v>0</v>
      </c>
      <c r="K280" s="233"/>
      <c r="L280" s="234"/>
      <c r="M280" s="235" t="s">
        <v>1</v>
      </c>
      <c r="N280" s="236" t="s">
        <v>38</v>
      </c>
      <c r="O280" s="88"/>
      <c r="P280" s="222">
        <f>O280*H280</f>
        <v>0</v>
      </c>
      <c r="Q280" s="222">
        <v>0.00038999999999999999</v>
      </c>
      <c r="R280" s="222">
        <f>Q280*H280</f>
        <v>0.0027299999999999998</v>
      </c>
      <c r="S280" s="222">
        <v>0</v>
      </c>
      <c r="T280" s="22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216</v>
      </c>
      <c r="AT280" s="224" t="s">
        <v>176</v>
      </c>
      <c r="AU280" s="224" t="s">
        <v>83</v>
      </c>
      <c r="AY280" s="14" t="s">
        <v>118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81</v>
      </c>
      <c r="BK280" s="225">
        <f>ROUND(I280*H280,2)</f>
        <v>0</v>
      </c>
      <c r="BL280" s="14" t="s">
        <v>127</v>
      </c>
      <c r="BM280" s="224" t="s">
        <v>645</v>
      </c>
    </row>
    <row r="281" s="2" customFormat="1">
      <c r="A281" s="35"/>
      <c r="B281" s="36"/>
      <c r="C281" s="37"/>
      <c r="D281" s="237" t="s">
        <v>193</v>
      </c>
      <c r="E281" s="37"/>
      <c r="F281" s="238" t="s">
        <v>569</v>
      </c>
      <c r="G281" s="37"/>
      <c r="H281" s="37"/>
      <c r="I281" s="239"/>
      <c r="J281" s="37"/>
      <c r="K281" s="37"/>
      <c r="L281" s="41"/>
      <c r="M281" s="240"/>
      <c r="N281" s="241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193</v>
      </c>
      <c r="AU281" s="14" t="s">
        <v>83</v>
      </c>
    </row>
    <row r="282" s="2" customFormat="1" ht="24.15" customHeight="1">
      <c r="A282" s="35"/>
      <c r="B282" s="36"/>
      <c r="C282" s="226" t="s">
        <v>646</v>
      </c>
      <c r="D282" s="226" t="s">
        <v>176</v>
      </c>
      <c r="E282" s="227" t="s">
        <v>647</v>
      </c>
      <c r="F282" s="228" t="s">
        <v>648</v>
      </c>
      <c r="G282" s="229" t="s">
        <v>191</v>
      </c>
      <c r="H282" s="230">
        <v>4</v>
      </c>
      <c r="I282" s="231"/>
      <c r="J282" s="232">
        <f>ROUND(I282*H282,2)</f>
        <v>0</v>
      </c>
      <c r="K282" s="233"/>
      <c r="L282" s="234"/>
      <c r="M282" s="235" t="s">
        <v>1</v>
      </c>
      <c r="N282" s="236" t="s">
        <v>38</v>
      </c>
      <c r="O282" s="88"/>
      <c r="P282" s="222">
        <f>O282*H282</f>
        <v>0</v>
      </c>
      <c r="Q282" s="222">
        <v>0.00038999999999999999</v>
      </c>
      <c r="R282" s="222">
        <f>Q282*H282</f>
        <v>0.00156</v>
      </c>
      <c r="S282" s="222">
        <v>0</v>
      </c>
      <c r="T282" s="22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216</v>
      </c>
      <c r="AT282" s="224" t="s">
        <v>176</v>
      </c>
      <c r="AU282" s="224" t="s">
        <v>83</v>
      </c>
      <c r="AY282" s="14" t="s">
        <v>118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81</v>
      </c>
      <c r="BK282" s="225">
        <f>ROUND(I282*H282,2)</f>
        <v>0</v>
      </c>
      <c r="BL282" s="14" t="s">
        <v>127</v>
      </c>
      <c r="BM282" s="224" t="s">
        <v>649</v>
      </c>
    </row>
    <row r="283" s="2" customFormat="1">
      <c r="A283" s="35"/>
      <c r="B283" s="36"/>
      <c r="C283" s="37"/>
      <c r="D283" s="237" t="s">
        <v>193</v>
      </c>
      <c r="E283" s="37"/>
      <c r="F283" s="238" t="s">
        <v>569</v>
      </c>
      <c r="G283" s="37"/>
      <c r="H283" s="37"/>
      <c r="I283" s="239"/>
      <c r="J283" s="37"/>
      <c r="K283" s="37"/>
      <c r="L283" s="41"/>
      <c r="M283" s="240"/>
      <c r="N283" s="241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193</v>
      </c>
      <c r="AU283" s="14" t="s">
        <v>83</v>
      </c>
    </row>
    <row r="284" s="2" customFormat="1" ht="24.15" customHeight="1">
      <c r="A284" s="35"/>
      <c r="B284" s="36"/>
      <c r="C284" s="226" t="s">
        <v>650</v>
      </c>
      <c r="D284" s="226" t="s">
        <v>176</v>
      </c>
      <c r="E284" s="227" t="s">
        <v>651</v>
      </c>
      <c r="F284" s="228" t="s">
        <v>652</v>
      </c>
      <c r="G284" s="229" t="s">
        <v>191</v>
      </c>
      <c r="H284" s="230">
        <v>3</v>
      </c>
      <c r="I284" s="231"/>
      <c r="J284" s="232">
        <f>ROUND(I284*H284,2)</f>
        <v>0</v>
      </c>
      <c r="K284" s="233"/>
      <c r="L284" s="234"/>
      <c r="M284" s="235" t="s">
        <v>1</v>
      </c>
      <c r="N284" s="236" t="s">
        <v>38</v>
      </c>
      <c r="O284" s="88"/>
      <c r="P284" s="222">
        <f>O284*H284</f>
        <v>0</v>
      </c>
      <c r="Q284" s="222">
        <v>0.00038999999999999999</v>
      </c>
      <c r="R284" s="222">
        <f>Q284*H284</f>
        <v>0.00117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216</v>
      </c>
      <c r="AT284" s="224" t="s">
        <v>176</v>
      </c>
      <c r="AU284" s="224" t="s">
        <v>83</v>
      </c>
      <c r="AY284" s="14" t="s">
        <v>118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81</v>
      </c>
      <c r="BK284" s="225">
        <f>ROUND(I284*H284,2)</f>
        <v>0</v>
      </c>
      <c r="BL284" s="14" t="s">
        <v>127</v>
      </c>
      <c r="BM284" s="224" t="s">
        <v>653</v>
      </c>
    </row>
    <row r="285" s="2" customFormat="1">
      <c r="A285" s="35"/>
      <c r="B285" s="36"/>
      <c r="C285" s="37"/>
      <c r="D285" s="237" t="s">
        <v>193</v>
      </c>
      <c r="E285" s="37"/>
      <c r="F285" s="238" t="s">
        <v>569</v>
      </c>
      <c r="G285" s="37"/>
      <c r="H285" s="37"/>
      <c r="I285" s="239"/>
      <c r="J285" s="37"/>
      <c r="K285" s="37"/>
      <c r="L285" s="41"/>
      <c r="M285" s="240"/>
      <c r="N285" s="241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193</v>
      </c>
      <c r="AU285" s="14" t="s">
        <v>83</v>
      </c>
    </row>
    <row r="286" s="2" customFormat="1" ht="24.15" customHeight="1">
      <c r="A286" s="35"/>
      <c r="B286" s="36"/>
      <c r="C286" s="212" t="s">
        <v>654</v>
      </c>
      <c r="D286" s="212" t="s">
        <v>121</v>
      </c>
      <c r="E286" s="213" t="s">
        <v>655</v>
      </c>
      <c r="F286" s="214" t="s">
        <v>656</v>
      </c>
      <c r="G286" s="215" t="s">
        <v>211</v>
      </c>
      <c r="H286" s="216">
        <v>25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38</v>
      </c>
      <c r="O286" s="88"/>
      <c r="P286" s="222">
        <f>O286*H286</f>
        <v>0</v>
      </c>
      <c r="Q286" s="222">
        <v>0.00064000000000000005</v>
      </c>
      <c r="R286" s="222">
        <f>Q286*H286</f>
        <v>0.016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127</v>
      </c>
      <c r="AT286" s="224" t="s">
        <v>121</v>
      </c>
      <c r="AU286" s="224" t="s">
        <v>83</v>
      </c>
      <c r="AY286" s="14" t="s">
        <v>118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81</v>
      </c>
      <c r="BK286" s="225">
        <f>ROUND(I286*H286,2)</f>
        <v>0</v>
      </c>
      <c r="BL286" s="14" t="s">
        <v>127</v>
      </c>
      <c r="BM286" s="224" t="s">
        <v>657</v>
      </c>
    </row>
    <row r="287" s="2" customFormat="1" ht="24.15" customHeight="1">
      <c r="A287" s="35"/>
      <c r="B287" s="36"/>
      <c r="C287" s="212" t="s">
        <v>658</v>
      </c>
      <c r="D287" s="212" t="s">
        <v>121</v>
      </c>
      <c r="E287" s="213" t="s">
        <v>659</v>
      </c>
      <c r="F287" s="214" t="s">
        <v>660</v>
      </c>
      <c r="G287" s="215" t="s">
        <v>191</v>
      </c>
      <c r="H287" s="216">
        <v>67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38</v>
      </c>
      <c r="O287" s="88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127</v>
      </c>
      <c r="AT287" s="224" t="s">
        <v>121</v>
      </c>
      <c r="AU287" s="224" t="s">
        <v>83</v>
      </c>
      <c r="AY287" s="14" t="s">
        <v>118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81</v>
      </c>
      <c r="BK287" s="225">
        <f>ROUND(I287*H287,2)</f>
        <v>0</v>
      </c>
      <c r="BL287" s="14" t="s">
        <v>127</v>
      </c>
      <c r="BM287" s="224" t="s">
        <v>661</v>
      </c>
    </row>
    <row r="288" s="2" customFormat="1" ht="37.8" customHeight="1">
      <c r="A288" s="35"/>
      <c r="B288" s="36"/>
      <c r="C288" s="212" t="s">
        <v>662</v>
      </c>
      <c r="D288" s="212" t="s">
        <v>121</v>
      </c>
      <c r="E288" s="213" t="s">
        <v>663</v>
      </c>
      <c r="F288" s="214" t="s">
        <v>664</v>
      </c>
      <c r="G288" s="215" t="s">
        <v>191</v>
      </c>
      <c r="H288" s="216">
        <v>3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38</v>
      </c>
      <c r="O288" s="88"/>
      <c r="P288" s="222">
        <f>O288*H288</f>
        <v>0</v>
      </c>
      <c r="Q288" s="222">
        <v>6.0000000000000002E-05</v>
      </c>
      <c r="R288" s="222">
        <f>Q288*H288</f>
        <v>0.00018000000000000001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127</v>
      </c>
      <c r="AT288" s="224" t="s">
        <v>121</v>
      </c>
      <c r="AU288" s="224" t="s">
        <v>83</v>
      </c>
      <c r="AY288" s="14" t="s">
        <v>118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81</v>
      </c>
      <c r="BK288" s="225">
        <f>ROUND(I288*H288,2)</f>
        <v>0</v>
      </c>
      <c r="BL288" s="14" t="s">
        <v>127</v>
      </c>
      <c r="BM288" s="224" t="s">
        <v>665</v>
      </c>
    </row>
    <row r="289" s="2" customFormat="1" ht="16.5" customHeight="1">
      <c r="A289" s="35"/>
      <c r="B289" s="36"/>
      <c r="C289" s="212" t="s">
        <v>666</v>
      </c>
      <c r="D289" s="212" t="s">
        <v>121</v>
      </c>
      <c r="E289" s="213" t="s">
        <v>667</v>
      </c>
      <c r="F289" s="214" t="s">
        <v>668</v>
      </c>
      <c r="G289" s="215" t="s">
        <v>191</v>
      </c>
      <c r="H289" s="216">
        <v>47</v>
      </c>
      <c r="I289" s="217"/>
      <c r="J289" s="218">
        <f>ROUND(I289*H289,2)</f>
        <v>0</v>
      </c>
      <c r="K289" s="219"/>
      <c r="L289" s="41"/>
      <c r="M289" s="220" t="s">
        <v>1</v>
      </c>
      <c r="N289" s="221" t="s">
        <v>38</v>
      </c>
      <c r="O289" s="88"/>
      <c r="P289" s="222">
        <f>O289*H289</f>
        <v>0</v>
      </c>
      <c r="Q289" s="222">
        <v>0.00035</v>
      </c>
      <c r="R289" s="222">
        <f>Q289*H289</f>
        <v>0.016449999999999999</v>
      </c>
      <c r="S289" s="222">
        <v>0</v>
      </c>
      <c r="T289" s="22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4" t="s">
        <v>127</v>
      </c>
      <c r="AT289" s="224" t="s">
        <v>121</v>
      </c>
      <c r="AU289" s="224" t="s">
        <v>83</v>
      </c>
      <c r="AY289" s="14" t="s">
        <v>118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4" t="s">
        <v>81</v>
      </c>
      <c r="BK289" s="225">
        <f>ROUND(I289*H289,2)</f>
        <v>0</v>
      </c>
      <c r="BL289" s="14" t="s">
        <v>127</v>
      </c>
      <c r="BM289" s="224" t="s">
        <v>669</v>
      </c>
    </row>
    <row r="290" s="2" customFormat="1" ht="24.15" customHeight="1">
      <c r="A290" s="35"/>
      <c r="B290" s="36"/>
      <c r="C290" s="212" t="s">
        <v>670</v>
      </c>
      <c r="D290" s="212" t="s">
        <v>121</v>
      </c>
      <c r="E290" s="213" t="s">
        <v>671</v>
      </c>
      <c r="F290" s="214" t="s">
        <v>672</v>
      </c>
      <c r="G290" s="215" t="s">
        <v>191</v>
      </c>
      <c r="H290" s="216">
        <v>2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38</v>
      </c>
      <c r="O290" s="88"/>
      <c r="P290" s="222">
        <f>O290*H290</f>
        <v>0</v>
      </c>
      <c r="Q290" s="222">
        <v>0.00035</v>
      </c>
      <c r="R290" s="222">
        <f>Q290*H290</f>
        <v>0.00069999999999999999</v>
      </c>
      <c r="S290" s="222">
        <v>0</v>
      </c>
      <c r="T290" s="22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127</v>
      </c>
      <c r="AT290" s="224" t="s">
        <v>121</v>
      </c>
      <c r="AU290" s="224" t="s">
        <v>83</v>
      </c>
      <c r="AY290" s="14" t="s">
        <v>118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81</v>
      </c>
      <c r="BK290" s="225">
        <f>ROUND(I290*H290,2)</f>
        <v>0</v>
      </c>
      <c r="BL290" s="14" t="s">
        <v>127</v>
      </c>
      <c r="BM290" s="224" t="s">
        <v>673</v>
      </c>
    </row>
    <row r="291" s="2" customFormat="1" ht="16.5" customHeight="1">
      <c r="A291" s="35"/>
      <c r="B291" s="36"/>
      <c r="C291" s="212" t="s">
        <v>674</v>
      </c>
      <c r="D291" s="212" t="s">
        <v>121</v>
      </c>
      <c r="E291" s="213" t="s">
        <v>675</v>
      </c>
      <c r="F291" s="214" t="s">
        <v>676</v>
      </c>
      <c r="G291" s="215" t="s">
        <v>191</v>
      </c>
      <c r="H291" s="216">
        <v>12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38</v>
      </c>
      <c r="O291" s="88"/>
      <c r="P291" s="222">
        <f>O291*H291</f>
        <v>0</v>
      </c>
      <c r="Q291" s="222">
        <v>0.00056999999999999998</v>
      </c>
      <c r="R291" s="222">
        <f>Q291*H291</f>
        <v>0.0068399999999999997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127</v>
      </c>
      <c r="AT291" s="224" t="s">
        <v>121</v>
      </c>
      <c r="AU291" s="224" t="s">
        <v>83</v>
      </c>
      <c r="AY291" s="14" t="s">
        <v>118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81</v>
      </c>
      <c r="BK291" s="225">
        <f>ROUND(I291*H291,2)</f>
        <v>0</v>
      </c>
      <c r="BL291" s="14" t="s">
        <v>127</v>
      </c>
      <c r="BM291" s="224" t="s">
        <v>677</v>
      </c>
    </row>
    <row r="292" s="2" customFormat="1" ht="16.5" customHeight="1">
      <c r="A292" s="35"/>
      <c r="B292" s="36"/>
      <c r="C292" s="212" t="s">
        <v>678</v>
      </c>
      <c r="D292" s="212" t="s">
        <v>121</v>
      </c>
      <c r="E292" s="213" t="s">
        <v>679</v>
      </c>
      <c r="F292" s="214" t="s">
        <v>680</v>
      </c>
      <c r="G292" s="215" t="s">
        <v>191</v>
      </c>
      <c r="H292" s="216">
        <v>7</v>
      </c>
      <c r="I292" s="217"/>
      <c r="J292" s="218">
        <f>ROUND(I292*H292,2)</f>
        <v>0</v>
      </c>
      <c r="K292" s="219"/>
      <c r="L292" s="41"/>
      <c r="M292" s="220" t="s">
        <v>1</v>
      </c>
      <c r="N292" s="221" t="s">
        <v>38</v>
      </c>
      <c r="O292" s="88"/>
      <c r="P292" s="222">
        <f>O292*H292</f>
        <v>0</v>
      </c>
      <c r="Q292" s="222">
        <v>0.00072000000000000005</v>
      </c>
      <c r="R292" s="222">
        <f>Q292*H292</f>
        <v>0.0050400000000000002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127</v>
      </c>
      <c r="AT292" s="224" t="s">
        <v>121</v>
      </c>
      <c r="AU292" s="224" t="s">
        <v>83</v>
      </c>
      <c r="AY292" s="14" t="s">
        <v>118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81</v>
      </c>
      <c r="BK292" s="225">
        <f>ROUND(I292*H292,2)</f>
        <v>0</v>
      </c>
      <c r="BL292" s="14" t="s">
        <v>127</v>
      </c>
      <c r="BM292" s="224" t="s">
        <v>681</v>
      </c>
    </row>
    <row r="293" s="2" customFormat="1" ht="16.5" customHeight="1">
      <c r="A293" s="35"/>
      <c r="B293" s="36"/>
      <c r="C293" s="212" t="s">
        <v>682</v>
      </c>
      <c r="D293" s="212" t="s">
        <v>121</v>
      </c>
      <c r="E293" s="213" t="s">
        <v>683</v>
      </c>
      <c r="F293" s="214" t="s">
        <v>684</v>
      </c>
      <c r="G293" s="215" t="s">
        <v>191</v>
      </c>
      <c r="H293" s="216">
        <v>4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38</v>
      </c>
      <c r="O293" s="88"/>
      <c r="P293" s="222">
        <f>O293*H293</f>
        <v>0</v>
      </c>
      <c r="Q293" s="222">
        <v>0.00132</v>
      </c>
      <c r="R293" s="222">
        <f>Q293*H293</f>
        <v>0.00528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127</v>
      </c>
      <c r="AT293" s="224" t="s">
        <v>121</v>
      </c>
      <c r="AU293" s="224" t="s">
        <v>83</v>
      </c>
      <c r="AY293" s="14" t="s">
        <v>118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81</v>
      </c>
      <c r="BK293" s="225">
        <f>ROUND(I293*H293,2)</f>
        <v>0</v>
      </c>
      <c r="BL293" s="14" t="s">
        <v>127</v>
      </c>
      <c r="BM293" s="224" t="s">
        <v>685</v>
      </c>
    </row>
    <row r="294" s="2" customFormat="1" ht="16.5" customHeight="1">
      <c r="A294" s="35"/>
      <c r="B294" s="36"/>
      <c r="C294" s="212" t="s">
        <v>686</v>
      </c>
      <c r="D294" s="212" t="s">
        <v>121</v>
      </c>
      <c r="E294" s="213" t="s">
        <v>687</v>
      </c>
      <c r="F294" s="214" t="s">
        <v>688</v>
      </c>
      <c r="G294" s="215" t="s">
        <v>191</v>
      </c>
      <c r="H294" s="216">
        <v>3</v>
      </c>
      <c r="I294" s="217"/>
      <c r="J294" s="218">
        <f>ROUND(I294*H294,2)</f>
        <v>0</v>
      </c>
      <c r="K294" s="219"/>
      <c r="L294" s="41"/>
      <c r="M294" s="220" t="s">
        <v>1</v>
      </c>
      <c r="N294" s="221" t="s">
        <v>38</v>
      </c>
      <c r="O294" s="88"/>
      <c r="P294" s="222">
        <f>O294*H294</f>
        <v>0</v>
      </c>
      <c r="Q294" s="222">
        <v>0.0015200000000000001</v>
      </c>
      <c r="R294" s="222">
        <f>Q294*H294</f>
        <v>0.0045599999999999998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127</v>
      </c>
      <c r="AT294" s="224" t="s">
        <v>121</v>
      </c>
      <c r="AU294" s="224" t="s">
        <v>83</v>
      </c>
      <c r="AY294" s="14" t="s">
        <v>118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81</v>
      </c>
      <c r="BK294" s="225">
        <f>ROUND(I294*H294,2)</f>
        <v>0</v>
      </c>
      <c r="BL294" s="14" t="s">
        <v>127</v>
      </c>
      <c r="BM294" s="224" t="s">
        <v>689</v>
      </c>
    </row>
    <row r="295" s="2" customFormat="1" ht="24.15" customHeight="1">
      <c r="A295" s="35"/>
      <c r="B295" s="36"/>
      <c r="C295" s="212" t="s">
        <v>690</v>
      </c>
      <c r="D295" s="212" t="s">
        <v>121</v>
      </c>
      <c r="E295" s="213" t="s">
        <v>691</v>
      </c>
      <c r="F295" s="214" t="s">
        <v>692</v>
      </c>
      <c r="G295" s="215" t="s">
        <v>191</v>
      </c>
      <c r="H295" s="216">
        <v>4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38</v>
      </c>
      <c r="O295" s="88"/>
      <c r="P295" s="222">
        <f>O295*H295</f>
        <v>0</v>
      </c>
      <c r="Q295" s="222">
        <v>0.00035</v>
      </c>
      <c r="R295" s="222">
        <f>Q295*H295</f>
        <v>0.0014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127</v>
      </c>
      <c r="AT295" s="224" t="s">
        <v>121</v>
      </c>
      <c r="AU295" s="224" t="s">
        <v>83</v>
      </c>
      <c r="AY295" s="14" t="s">
        <v>118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81</v>
      </c>
      <c r="BK295" s="225">
        <f>ROUND(I295*H295,2)</f>
        <v>0</v>
      </c>
      <c r="BL295" s="14" t="s">
        <v>127</v>
      </c>
      <c r="BM295" s="224" t="s">
        <v>693</v>
      </c>
    </row>
    <row r="296" s="2" customFormat="1" ht="24.15" customHeight="1">
      <c r="A296" s="35"/>
      <c r="B296" s="36"/>
      <c r="C296" s="212" t="s">
        <v>694</v>
      </c>
      <c r="D296" s="212" t="s">
        <v>121</v>
      </c>
      <c r="E296" s="213" t="s">
        <v>695</v>
      </c>
      <c r="F296" s="214" t="s">
        <v>696</v>
      </c>
      <c r="G296" s="215" t="s">
        <v>191</v>
      </c>
      <c r="H296" s="216">
        <v>1</v>
      </c>
      <c r="I296" s="217"/>
      <c r="J296" s="218">
        <f>ROUND(I296*H296,2)</f>
        <v>0</v>
      </c>
      <c r="K296" s="219"/>
      <c r="L296" s="41"/>
      <c r="M296" s="220" t="s">
        <v>1</v>
      </c>
      <c r="N296" s="221" t="s">
        <v>38</v>
      </c>
      <c r="O296" s="88"/>
      <c r="P296" s="222">
        <f>O296*H296</f>
        <v>0</v>
      </c>
      <c r="Q296" s="222">
        <v>0.00035</v>
      </c>
      <c r="R296" s="222">
        <f>Q296*H296</f>
        <v>0.00035</v>
      </c>
      <c r="S296" s="222">
        <v>0</v>
      </c>
      <c r="T296" s="22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127</v>
      </c>
      <c r="AT296" s="224" t="s">
        <v>121</v>
      </c>
      <c r="AU296" s="224" t="s">
        <v>83</v>
      </c>
      <c r="AY296" s="14" t="s">
        <v>118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81</v>
      </c>
      <c r="BK296" s="225">
        <f>ROUND(I296*H296,2)</f>
        <v>0</v>
      </c>
      <c r="BL296" s="14" t="s">
        <v>127</v>
      </c>
      <c r="BM296" s="224" t="s">
        <v>697</v>
      </c>
    </row>
    <row r="297" s="2" customFormat="1" ht="33" customHeight="1">
      <c r="A297" s="35"/>
      <c r="B297" s="36"/>
      <c r="C297" s="212" t="s">
        <v>698</v>
      </c>
      <c r="D297" s="212" t="s">
        <v>121</v>
      </c>
      <c r="E297" s="213" t="s">
        <v>699</v>
      </c>
      <c r="F297" s="214" t="s">
        <v>700</v>
      </c>
      <c r="G297" s="215" t="s">
        <v>547</v>
      </c>
      <c r="H297" s="216">
        <v>2</v>
      </c>
      <c r="I297" s="217"/>
      <c r="J297" s="218">
        <f>ROUND(I297*H297,2)</f>
        <v>0</v>
      </c>
      <c r="K297" s="219"/>
      <c r="L297" s="41"/>
      <c r="M297" s="220" t="s">
        <v>1</v>
      </c>
      <c r="N297" s="221" t="s">
        <v>38</v>
      </c>
      <c r="O297" s="88"/>
      <c r="P297" s="222">
        <f>O297*H297</f>
        <v>0</v>
      </c>
      <c r="Q297" s="222">
        <v>0.030130000000000001</v>
      </c>
      <c r="R297" s="222">
        <f>Q297*H297</f>
        <v>0.060260000000000001</v>
      </c>
      <c r="S297" s="222">
        <v>0</v>
      </c>
      <c r="T297" s="22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4" t="s">
        <v>127</v>
      </c>
      <c r="AT297" s="224" t="s">
        <v>121</v>
      </c>
      <c r="AU297" s="224" t="s">
        <v>83</v>
      </c>
      <c r="AY297" s="14" t="s">
        <v>118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4" t="s">
        <v>81</v>
      </c>
      <c r="BK297" s="225">
        <f>ROUND(I297*H297,2)</f>
        <v>0</v>
      </c>
      <c r="BL297" s="14" t="s">
        <v>127</v>
      </c>
      <c r="BM297" s="224" t="s">
        <v>701</v>
      </c>
    </row>
    <row r="298" s="2" customFormat="1" ht="37.8" customHeight="1">
      <c r="A298" s="35"/>
      <c r="B298" s="36"/>
      <c r="C298" s="212" t="s">
        <v>702</v>
      </c>
      <c r="D298" s="212" t="s">
        <v>121</v>
      </c>
      <c r="E298" s="213" t="s">
        <v>703</v>
      </c>
      <c r="F298" s="214" t="s">
        <v>704</v>
      </c>
      <c r="G298" s="215" t="s">
        <v>211</v>
      </c>
      <c r="H298" s="216">
        <v>1085</v>
      </c>
      <c r="I298" s="217"/>
      <c r="J298" s="218">
        <f>ROUND(I298*H298,2)</f>
        <v>0</v>
      </c>
      <c r="K298" s="219"/>
      <c r="L298" s="41"/>
      <c r="M298" s="220" t="s">
        <v>1</v>
      </c>
      <c r="N298" s="221" t="s">
        <v>38</v>
      </c>
      <c r="O298" s="88"/>
      <c r="P298" s="222">
        <f>O298*H298</f>
        <v>0</v>
      </c>
      <c r="Q298" s="222">
        <v>0.00040000000000000002</v>
      </c>
      <c r="R298" s="222">
        <f>Q298*H298</f>
        <v>0.434</v>
      </c>
      <c r="S298" s="222">
        <v>0</v>
      </c>
      <c r="T298" s="223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4" t="s">
        <v>127</v>
      </c>
      <c r="AT298" s="224" t="s">
        <v>121</v>
      </c>
      <c r="AU298" s="224" t="s">
        <v>83</v>
      </c>
      <c r="AY298" s="14" t="s">
        <v>118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4" t="s">
        <v>81</v>
      </c>
      <c r="BK298" s="225">
        <f>ROUND(I298*H298,2)</f>
        <v>0</v>
      </c>
      <c r="BL298" s="14" t="s">
        <v>127</v>
      </c>
      <c r="BM298" s="224" t="s">
        <v>705</v>
      </c>
    </row>
    <row r="299" s="2" customFormat="1" ht="33" customHeight="1">
      <c r="A299" s="35"/>
      <c r="B299" s="36"/>
      <c r="C299" s="212" t="s">
        <v>706</v>
      </c>
      <c r="D299" s="212" t="s">
        <v>121</v>
      </c>
      <c r="E299" s="213" t="s">
        <v>707</v>
      </c>
      <c r="F299" s="214" t="s">
        <v>708</v>
      </c>
      <c r="G299" s="215" t="s">
        <v>211</v>
      </c>
      <c r="H299" s="216">
        <v>1085</v>
      </c>
      <c r="I299" s="217"/>
      <c r="J299" s="218">
        <f>ROUND(I299*H299,2)</f>
        <v>0</v>
      </c>
      <c r="K299" s="219"/>
      <c r="L299" s="41"/>
      <c r="M299" s="220" t="s">
        <v>1</v>
      </c>
      <c r="N299" s="221" t="s">
        <v>38</v>
      </c>
      <c r="O299" s="88"/>
      <c r="P299" s="222">
        <f>O299*H299</f>
        <v>0</v>
      </c>
      <c r="Q299" s="222">
        <v>1.0000000000000001E-05</v>
      </c>
      <c r="R299" s="222">
        <f>Q299*H299</f>
        <v>0.01085</v>
      </c>
      <c r="S299" s="222">
        <v>0</v>
      </c>
      <c r="T299" s="22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4" t="s">
        <v>127</v>
      </c>
      <c r="AT299" s="224" t="s">
        <v>121</v>
      </c>
      <c r="AU299" s="224" t="s">
        <v>83</v>
      </c>
      <c r="AY299" s="14" t="s">
        <v>118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4" t="s">
        <v>81</v>
      </c>
      <c r="BK299" s="225">
        <f>ROUND(I299*H299,2)</f>
        <v>0</v>
      </c>
      <c r="BL299" s="14" t="s">
        <v>127</v>
      </c>
      <c r="BM299" s="224" t="s">
        <v>709</v>
      </c>
    </row>
    <row r="300" s="2" customFormat="1" ht="44.25" customHeight="1">
      <c r="A300" s="35"/>
      <c r="B300" s="36"/>
      <c r="C300" s="212" t="s">
        <v>710</v>
      </c>
      <c r="D300" s="212" t="s">
        <v>121</v>
      </c>
      <c r="E300" s="213" t="s">
        <v>711</v>
      </c>
      <c r="F300" s="214" t="s">
        <v>712</v>
      </c>
      <c r="G300" s="215" t="s">
        <v>269</v>
      </c>
      <c r="H300" s="242"/>
      <c r="I300" s="217"/>
      <c r="J300" s="218">
        <f>ROUND(I300*H300,2)</f>
        <v>0</v>
      </c>
      <c r="K300" s="219"/>
      <c r="L300" s="41"/>
      <c r="M300" s="220" t="s">
        <v>1</v>
      </c>
      <c r="N300" s="221" t="s">
        <v>38</v>
      </c>
      <c r="O300" s="88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127</v>
      </c>
      <c r="AT300" s="224" t="s">
        <v>121</v>
      </c>
      <c r="AU300" s="224" t="s">
        <v>83</v>
      </c>
      <c r="AY300" s="14" t="s">
        <v>118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81</v>
      </c>
      <c r="BK300" s="225">
        <f>ROUND(I300*H300,2)</f>
        <v>0</v>
      </c>
      <c r="BL300" s="14" t="s">
        <v>127</v>
      </c>
      <c r="BM300" s="224" t="s">
        <v>713</v>
      </c>
    </row>
    <row r="301" s="12" customFormat="1" ht="22.8" customHeight="1">
      <c r="A301" s="12"/>
      <c r="B301" s="196"/>
      <c r="C301" s="197"/>
      <c r="D301" s="198" t="s">
        <v>72</v>
      </c>
      <c r="E301" s="210" t="s">
        <v>714</v>
      </c>
      <c r="F301" s="210" t="s">
        <v>715</v>
      </c>
      <c r="G301" s="197"/>
      <c r="H301" s="197"/>
      <c r="I301" s="200"/>
      <c r="J301" s="211">
        <f>BK301</f>
        <v>0</v>
      </c>
      <c r="K301" s="197"/>
      <c r="L301" s="202"/>
      <c r="M301" s="203"/>
      <c r="N301" s="204"/>
      <c r="O301" s="204"/>
      <c r="P301" s="205">
        <f>SUM(P302:P328)</f>
        <v>0</v>
      </c>
      <c r="Q301" s="204"/>
      <c r="R301" s="205">
        <f>SUM(R302:R328)</f>
        <v>0.7552399999999998</v>
      </c>
      <c r="S301" s="204"/>
      <c r="T301" s="206">
        <f>SUM(T302:T328)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7" t="s">
        <v>83</v>
      </c>
      <c r="AT301" s="208" t="s">
        <v>72</v>
      </c>
      <c r="AU301" s="208" t="s">
        <v>81</v>
      </c>
      <c r="AY301" s="207" t="s">
        <v>118</v>
      </c>
      <c r="BK301" s="209">
        <f>SUM(BK302:BK328)</f>
        <v>0</v>
      </c>
    </row>
    <row r="302" s="2" customFormat="1" ht="33" customHeight="1">
      <c r="A302" s="35"/>
      <c r="B302" s="36"/>
      <c r="C302" s="212" t="s">
        <v>716</v>
      </c>
      <c r="D302" s="212" t="s">
        <v>121</v>
      </c>
      <c r="E302" s="213" t="s">
        <v>717</v>
      </c>
      <c r="F302" s="214" t="s">
        <v>718</v>
      </c>
      <c r="G302" s="215" t="s">
        <v>547</v>
      </c>
      <c r="H302" s="216">
        <v>8</v>
      </c>
      <c r="I302" s="217"/>
      <c r="J302" s="218">
        <f>ROUND(I302*H302,2)</f>
        <v>0</v>
      </c>
      <c r="K302" s="219"/>
      <c r="L302" s="41"/>
      <c r="M302" s="220" t="s">
        <v>1</v>
      </c>
      <c r="N302" s="221" t="s">
        <v>38</v>
      </c>
      <c r="O302" s="88"/>
      <c r="P302" s="222">
        <f>O302*H302</f>
        <v>0</v>
      </c>
      <c r="Q302" s="222">
        <v>0.017469999999999999</v>
      </c>
      <c r="R302" s="222">
        <f>Q302*H302</f>
        <v>0.13976</v>
      </c>
      <c r="S302" s="222">
        <v>0</v>
      </c>
      <c r="T302" s="22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4" t="s">
        <v>127</v>
      </c>
      <c r="AT302" s="224" t="s">
        <v>121</v>
      </c>
      <c r="AU302" s="224" t="s">
        <v>83</v>
      </c>
      <c r="AY302" s="14" t="s">
        <v>118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4" t="s">
        <v>81</v>
      </c>
      <c r="BK302" s="225">
        <f>ROUND(I302*H302,2)</f>
        <v>0</v>
      </c>
      <c r="BL302" s="14" t="s">
        <v>127</v>
      </c>
      <c r="BM302" s="224" t="s">
        <v>719</v>
      </c>
    </row>
    <row r="303" s="2" customFormat="1" ht="37.8" customHeight="1">
      <c r="A303" s="35"/>
      <c r="B303" s="36"/>
      <c r="C303" s="212" t="s">
        <v>720</v>
      </c>
      <c r="D303" s="212" t="s">
        <v>121</v>
      </c>
      <c r="E303" s="213" t="s">
        <v>721</v>
      </c>
      <c r="F303" s="214" t="s">
        <v>722</v>
      </c>
      <c r="G303" s="215" t="s">
        <v>547</v>
      </c>
      <c r="H303" s="216">
        <v>4</v>
      </c>
      <c r="I303" s="217"/>
      <c r="J303" s="218">
        <f>ROUND(I303*H303,2)</f>
        <v>0</v>
      </c>
      <c r="K303" s="219"/>
      <c r="L303" s="41"/>
      <c r="M303" s="220" t="s">
        <v>1</v>
      </c>
      <c r="N303" s="221" t="s">
        <v>38</v>
      </c>
      <c r="O303" s="88"/>
      <c r="P303" s="222">
        <f>O303*H303</f>
        <v>0</v>
      </c>
      <c r="Q303" s="222">
        <v>0.025489999999999999</v>
      </c>
      <c r="R303" s="222">
        <f>Q303*H303</f>
        <v>0.10196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127</v>
      </c>
      <c r="AT303" s="224" t="s">
        <v>121</v>
      </c>
      <c r="AU303" s="224" t="s">
        <v>83</v>
      </c>
      <c r="AY303" s="14" t="s">
        <v>118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81</v>
      </c>
      <c r="BK303" s="225">
        <f>ROUND(I303*H303,2)</f>
        <v>0</v>
      </c>
      <c r="BL303" s="14" t="s">
        <v>127</v>
      </c>
      <c r="BM303" s="224" t="s">
        <v>723</v>
      </c>
    </row>
    <row r="304" s="2" customFormat="1" ht="24.15" customHeight="1">
      <c r="A304" s="35"/>
      <c r="B304" s="36"/>
      <c r="C304" s="212" t="s">
        <v>724</v>
      </c>
      <c r="D304" s="212" t="s">
        <v>121</v>
      </c>
      <c r="E304" s="213" t="s">
        <v>725</v>
      </c>
      <c r="F304" s="214" t="s">
        <v>726</v>
      </c>
      <c r="G304" s="215" t="s">
        <v>191</v>
      </c>
      <c r="H304" s="216">
        <v>1</v>
      </c>
      <c r="I304" s="217"/>
      <c r="J304" s="218">
        <f>ROUND(I304*H304,2)</f>
        <v>0</v>
      </c>
      <c r="K304" s="219"/>
      <c r="L304" s="41"/>
      <c r="M304" s="220" t="s">
        <v>1</v>
      </c>
      <c r="N304" s="221" t="s">
        <v>38</v>
      </c>
      <c r="O304" s="88"/>
      <c r="P304" s="222">
        <f>O304*H304</f>
        <v>0</v>
      </c>
      <c r="Q304" s="222">
        <v>0.0012700000000000001</v>
      </c>
      <c r="R304" s="222">
        <f>Q304*H304</f>
        <v>0.0012700000000000001</v>
      </c>
      <c r="S304" s="222">
        <v>0</v>
      </c>
      <c r="T304" s="22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127</v>
      </c>
      <c r="AT304" s="224" t="s">
        <v>121</v>
      </c>
      <c r="AU304" s="224" t="s">
        <v>83</v>
      </c>
      <c r="AY304" s="14" t="s">
        <v>118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81</v>
      </c>
      <c r="BK304" s="225">
        <f>ROUND(I304*H304,2)</f>
        <v>0</v>
      </c>
      <c r="BL304" s="14" t="s">
        <v>127</v>
      </c>
      <c r="BM304" s="224" t="s">
        <v>727</v>
      </c>
    </row>
    <row r="305" s="2" customFormat="1" ht="21.75" customHeight="1">
      <c r="A305" s="35"/>
      <c r="B305" s="36"/>
      <c r="C305" s="226" t="s">
        <v>728</v>
      </c>
      <c r="D305" s="226" t="s">
        <v>176</v>
      </c>
      <c r="E305" s="227" t="s">
        <v>729</v>
      </c>
      <c r="F305" s="228" t="s">
        <v>730</v>
      </c>
      <c r="G305" s="229" t="s">
        <v>191</v>
      </c>
      <c r="H305" s="230">
        <v>1</v>
      </c>
      <c r="I305" s="231"/>
      <c r="J305" s="232">
        <f>ROUND(I305*H305,2)</f>
        <v>0</v>
      </c>
      <c r="K305" s="233"/>
      <c r="L305" s="234"/>
      <c r="M305" s="235" t="s">
        <v>1</v>
      </c>
      <c r="N305" s="236" t="s">
        <v>38</v>
      </c>
      <c r="O305" s="88"/>
      <c r="P305" s="222">
        <f>O305*H305</f>
        <v>0</v>
      </c>
      <c r="Q305" s="222">
        <v>0.014</v>
      </c>
      <c r="R305" s="222">
        <f>Q305*H305</f>
        <v>0.014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216</v>
      </c>
      <c r="AT305" s="224" t="s">
        <v>176</v>
      </c>
      <c r="AU305" s="224" t="s">
        <v>83</v>
      </c>
      <c r="AY305" s="14" t="s">
        <v>118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81</v>
      </c>
      <c r="BK305" s="225">
        <f>ROUND(I305*H305,2)</f>
        <v>0</v>
      </c>
      <c r="BL305" s="14" t="s">
        <v>127</v>
      </c>
      <c r="BM305" s="224" t="s">
        <v>731</v>
      </c>
    </row>
    <row r="306" s="2" customFormat="1" ht="37.8" customHeight="1">
      <c r="A306" s="35"/>
      <c r="B306" s="36"/>
      <c r="C306" s="212" t="s">
        <v>732</v>
      </c>
      <c r="D306" s="212" t="s">
        <v>121</v>
      </c>
      <c r="E306" s="213" t="s">
        <v>733</v>
      </c>
      <c r="F306" s="214" t="s">
        <v>734</v>
      </c>
      <c r="G306" s="215" t="s">
        <v>547</v>
      </c>
      <c r="H306" s="216">
        <v>7</v>
      </c>
      <c r="I306" s="217"/>
      <c r="J306" s="218">
        <f>ROUND(I306*H306,2)</f>
        <v>0</v>
      </c>
      <c r="K306" s="219"/>
      <c r="L306" s="41"/>
      <c r="M306" s="220" t="s">
        <v>1</v>
      </c>
      <c r="N306" s="221" t="s">
        <v>38</v>
      </c>
      <c r="O306" s="88"/>
      <c r="P306" s="222">
        <f>O306*H306</f>
        <v>0</v>
      </c>
      <c r="Q306" s="222">
        <v>0.015469999999999999</v>
      </c>
      <c r="R306" s="222">
        <f>Q306*H306</f>
        <v>0.10829</v>
      </c>
      <c r="S306" s="222">
        <v>0</v>
      </c>
      <c r="T306" s="223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127</v>
      </c>
      <c r="AT306" s="224" t="s">
        <v>121</v>
      </c>
      <c r="AU306" s="224" t="s">
        <v>83</v>
      </c>
      <c r="AY306" s="14" t="s">
        <v>118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81</v>
      </c>
      <c r="BK306" s="225">
        <f>ROUND(I306*H306,2)</f>
        <v>0</v>
      </c>
      <c r="BL306" s="14" t="s">
        <v>127</v>
      </c>
      <c r="BM306" s="224" t="s">
        <v>735</v>
      </c>
    </row>
    <row r="307" s="2" customFormat="1" ht="37.8" customHeight="1">
      <c r="A307" s="35"/>
      <c r="B307" s="36"/>
      <c r="C307" s="212" t="s">
        <v>736</v>
      </c>
      <c r="D307" s="212" t="s">
        <v>121</v>
      </c>
      <c r="E307" s="213" t="s">
        <v>737</v>
      </c>
      <c r="F307" s="214" t="s">
        <v>738</v>
      </c>
      <c r="G307" s="215" t="s">
        <v>547</v>
      </c>
      <c r="H307" s="216">
        <v>4</v>
      </c>
      <c r="I307" s="217"/>
      <c r="J307" s="218">
        <f>ROUND(I307*H307,2)</f>
        <v>0</v>
      </c>
      <c r="K307" s="219"/>
      <c r="L307" s="41"/>
      <c r="M307" s="220" t="s">
        <v>1</v>
      </c>
      <c r="N307" s="221" t="s">
        <v>38</v>
      </c>
      <c r="O307" s="88"/>
      <c r="P307" s="222">
        <f>O307*H307</f>
        <v>0</v>
      </c>
      <c r="Q307" s="222">
        <v>0.019709999999999998</v>
      </c>
      <c r="R307" s="222">
        <f>Q307*H307</f>
        <v>0.078839999999999993</v>
      </c>
      <c r="S307" s="222">
        <v>0</v>
      </c>
      <c r="T307" s="223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4" t="s">
        <v>127</v>
      </c>
      <c r="AT307" s="224" t="s">
        <v>121</v>
      </c>
      <c r="AU307" s="224" t="s">
        <v>83</v>
      </c>
      <c r="AY307" s="14" t="s">
        <v>118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4" t="s">
        <v>81</v>
      </c>
      <c r="BK307" s="225">
        <f>ROUND(I307*H307,2)</f>
        <v>0</v>
      </c>
      <c r="BL307" s="14" t="s">
        <v>127</v>
      </c>
      <c r="BM307" s="224" t="s">
        <v>739</v>
      </c>
    </row>
    <row r="308" s="2" customFormat="1" ht="24.15" customHeight="1">
      <c r="A308" s="35"/>
      <c r="B308" s="36"/>
      <c r="C308" s="212" t="s">
        <v>740</v>
      </c>
      <c r="D308" s="212" t="s">
        <v>121</v>
      </c>
      <c r="E308" s="213" t="s">
        <v>741</v>
      </c>
      <c r="F308" s="214" t="s">
        <v>742</v>
      </c>
      <c r="G308" s="215" t="s">
        <v>547</v>
      </c>
      <c r="H308" s="216">
        <v>1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38</v>
      </c>
      <c r="O308" s="88"/>
      <c r="P308" s="222">
        <f>O308*H308</f>
        <v>0</v>
      </c>
      <c r="Q308" s="222">
        <v>0.0066600000000000001</v>
      </c>
      <c r="R308" s="222">
        <f>Q308*H308</f>
        <v>0.0066600000000000001</v>
      </c>
      <c r="S308" s="222">
        <v>0</v>
      </c>
      <c r="T308" s="22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127</v>
      </c>
      <c r="AT308" s="224" t="s">
        <v>121</v>
      </c>
      <c r="AU308" s="224" t="s">
        <v>83</v>
      </c>
      <c r="AY308" s="14" t="s">
        <v>118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81</v>
      </c>
      <c r="BK308" s="225">
        <f>ROUND(I308*H308,2)</f>
        <v>0</v>
      </c>
      <c r="BL308" s="14" t="s">
        <v>127</v>
      </c>
      <c r="BM308" s="224" t="s">
        <v>743</v>
      </c>
    </row>
    <row r="309" s="2" customFormat="1" ht="24.15" customHeight="1">
      <c r="A309" s="35"/>
      <c r="B309" s="36"/>
      <c r="C309" s="212" t="s">
        <v>744</v>
      </c>
      <c r="D309" s="212" t="s">
        <v>121</v>
      </c>
      <c r="E309" s="213" t="s">
        <v>745</v>
      </c>
      <c r="F309" s="214" t="s">
        <v>746</v>
      </c>
      <c r="G309" s="215" t="s">
        <v>547</v>
      </c>
      <c r="H309" s="216">
        <v>2</v>
      </c>
      <c r="I309" s="217"/>
      <c r="J309" s="218">
        <f>ROUND(I309*H309,2)</f>
        <v>0</v>
      </c>
      <c r="K309" s="219"/>
      <c r="L309" s="41"/>
      <c r="M309" s="220" t="s">
        <v>1</v>
      </c>
      <c r="N309" s="221" t="s">
        <v>38</v>
      </c>
      <c r="O309" s="88"/>
      <c r="P309" s="222">
        <f>O309*H309</f>
        <v>0</v>
      </c>
      <c r="Q309" s="222">
        <v>0.035479999999999998</v>
      </c>
      <c r="R309" s="222">
        <f>Q309*H309</f>
        <v>0.070959999999999995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127</v>
      </c>
      <c r="AT309" s="224" t="s">
        <v>121</v>
      </c>
      <c r="AU309" s="224" t="s">
        <v>83</v>
      </c>
      <c r="AY309" s="14" t="s">
        <v>118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81</v>
      </c>
      <c r="BK309" s="225">
        <f>ROUND(I309*H309,2)</f>
        <v>0</v>
      </c>
      <c r="BL309" s="14" t="s">
        <v>127</v>
      </c>
      <c r="BM309" s="224" t="s">
        <v>747</v>
      </c>
    </row>
    <row r="310" s="2" customFormat="1" ht="37.8" customHeight="1">
      <c r="A310" s="35"/>
      <c r="B310" s="36"/>
      <c r="C310" s="212" t="s">
        <v>748</v>
      </c>
      <c r="D310" s="212" t="s">
        <v>121</v>
      </c>
      <c r="E310" s="213" t="s">
        <v>749</v>
      </c>
      <c r="F310" s="214" t="s">
        <v>750</v>
      </c>
      <c r="G310" s="215" t="s">
        <v>547</v>
      </c>
      <c r="H310" s="216">
        <v>2</v>
      </c>
      <c r="I310" s="217"/>
      <c r="J310" s="218">
        <f>ROUND(I310*H310,2)</f>
        <v>0</v>
      </c>
      <c r="K310" s="219"/>
      <c r="L310" s="41"/>
      <c r="M310" s="220" t="s">
        <v>1</v>
      </c>
      <c r="N310" s="221" t="s">
        <v>38</v>
      </c>
      <c r="O310" s="88"/>
      <c r="P310" s="222">
        <f>O310*H310</f>
        <v>0</v>
      </c>
      <c r="Q310" s="222">
        <v>0.034099999999999998</v>
      </c>
      <c r="R310" s="222">
        <f>Q310*H310</f>
        <v>0.068199999999999997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127</v>
      </c>
      <c r="AT310" s="224" t="s">
        <v>121</v>
      </c>
      <c r="AU310" s="224" t="s">
        <v>83</v>
      </c>
      <c r="AY310" s="14" t="s">
        <v>118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81</v>
      </c>
      <c r="BK310" s="225">
        <f>ROUND(I310*H310,2)</f>
        <v>0</v>
      </c>
      <c r="BL310" s="14" t="s">
        <v>127</v>
      </c>
      <c r="BM310" s="224" t="s">
        <v>751</v>
      </c>
    </row>
    <row r="311" s="2" customFormat="1" ht="37.8" customHeight="1">
      <c r="A311" s="35"/>
      <c r="B311" s="36"/>
      <c r="C311" s="212" t="s">
        <v>752</v>
      </c>
      <c r="D311" s="212" t="s">
        <v>121</v>
      </c>
      <c r="E311" s="213" t="s">
        <v>753</v>
      </c>
      <c r="F311" s="214" t="s">
        <v>754</v>
      </c>
      <c r="G311" s="215" t="s">
        <v>547</v>
      </c>
      <c r="H311" s="216">
        <v>2</v>
      </c>
      <c r="I311" s="217"/>
      <c r="J311" s="218">
        <f>ROUND(I311*H311,2)</f>
        <v>0</v>
      </c>
      <c r="K311" s="219"/>
      <c r="L311" s="41"/>
      <c r="M311" s="220" t="s">
        <v>1</v>
      </c>
      <c r="N311" s="221" t="s">
        <v>38</v>
      </c>
      <c r="O311" s="88"/>
      <c r="P311" s="222">
        <f>O311*H311</f>
        <v>0</v>
      </c>
      <c r="Q311" s="222">
        <v>0.01745</v>
      </c>
      <c r="R311" s="222">
        <f>Q311*H311</f>
        <v>0.0349</v>
      </c>
      <c r="S311" s="222">
        <v>0</v>
      </c>
      <c r="T311" s="22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4" t="s">
        <v>127</v>
      </c>
      <c r="AT311" s="224" t="s">
        <v>121</v>
      </c>
      <c r="AU311" s="224" t="s">
        <v>83</v>
      </c>
      <c r="AY311" s="14" t="s">
        <v>118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4" t="s">
        <v>81</v>
      </c>
      <c r="BK311" s="225">
        <f>ROUND(I311*H311,2)</f>
        <v>0</v>
      </c>
      <c r="BL311" s="14" t="s">
        <v>127</v>
      </c>
      <c r="BM311" s="224" t="s">
        <v>755</v>
      </c>
    </row>
    <row r="312" s="2" customFormat="1" ht="37.8" customHeight="1">
      <c r="A312" s="35"/>
      <c r="B312" s="36"/>
      <c r="C312" s="212" t="s">
        <v>756</v>
      </c>
      <c r="D312" s="212" t="s">
        <v>121</v>
      </c>
      <c r="E312" s="213" t="s">
        <v>757</v>
      </c>
      <c r="F312" s="214" t="s">
        <v>758</v>
      </c>
      <c r="G312" s="215" t="s">
        <v>547</v>
      </c>
      <c r="H312" s="216">
        <v>1</v>
      </c>
      <c r="I312" s="217"/>
      <c r="J312" s="218">
        <f>ROUND(I312*H312,2)</f>
        <v>0</v>
      </c>
      <c r="K312" s="219"/>
      <c r="L312" s="41"/>
      <c r="M312" s="220" t="s">
        <v>1</v>
      </c>
      <c r="N312" s="221" t="s">
        <v>38</v>
      </c>
      <c r="O312" s="88"/>
      <c r="P312" s="222">
        <f>O312*H312</f>
        <v>0</v>
      </c>
      <c r="Q312" s="222">
        <v>0.01925</v>
      </c>
      <c r="R312" s="222">
        <f>Q312*H312</f>
        <v>0.01925</v>
      </c>
      <c r="S312" s="222">
        <v>0</v>
      </c>
      <c r="T312" s="22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4" t="s">
        <v>127</v>
      </c>
      <c r="AT312" s="224" t="s">
        <v>121</v>
      </c>
      <c r="AU312" s="224" t="s">
        <v>83</v>
      </c>
      <c r="AY312" s="14" t="s">
        <v>118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4" t="s">
        <v>81</v>
      </c>
      <c r="BK312" s="225">
        <f>ROUND(I312*H312,2)</f>
        <v>0</v>
      </c>
      <c r="BL312" s="14" t="s">
        <v>127</v>
      </c>
      <c r="BM312" s="224" t="s">
        <v>759</v>
      </c>
    </row>
    <row r="313" s="2" customFormat="1" ht="37.8" customHeight="1">
      <c r="A313" s="35"/>
      <c r="B313" s="36"/>
      <c r="C313" s="212" t="s">
        <v>760</v>
      </c>
      <c r="D313" s="212" t="s">
        <v>121</v>
      </c>
      <c r="E313" s="213" t="s">
        <v>761</v>
      </c>
      <c r="F313" s="214" t="s">
        <v>762</v>
      </c>
      <c r="G313" s="215" t="s">
        <v>191</v>
      </c>
      <c r="H313" s="216">
        <v>1</v>
      </c>
      <c r="I313" s="217"/>
      <c r="J313" s="218">
        <f>ROUND(I313*H313,2)</f>
        <v>0</v>
      </c>
      <c r="K313" s="219"/>
      <c r="L313" s="41"/>
      <c r="M313" s="220" t="s">
        <v>1</v>
      </c>
      <c r="N313" s="221" t="s">
        <v>38</v>
      </c>
      <c r="O313" s="88"/>
      <c r="P313" s="222">
        <f>O313*H313</f>
        <v>0</v>
      </c>
      <c r="Q313" s="222">
        <v>0.001</v>
      </c>
      <c r="R313" s="222">
        <f>Q313*H313</f>
        <v>0.001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127</v>
      </c>
      <c r="AT313" s="224" t="s">
        <v>121</v>
      </c>
      <c r="AU313" s="224" t="s">
        <v>83</v>
      </c>
      <c r="AY313" s="14" t="s">
        <v>118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81</v>
      </c>
      <c r="BK313" s="225">
        <f>ROUND(I313*H313,2)</f>
        <v>0</v>
      </c>
      <c r="BL313" s="14" t="s">
        <v>127</v>
      </c>
      <c r="BM313" s="224" t="s">
        <v>763</v>
      </c>
    </row>
    <row r="314" s="2" customFormat="1" ht="24.15" customHeight="1">
      <c r="A314" s="35"/>
      <c r="B314" s="36"/>
      <c r="C314" s="212" t="s">
        <v>764</v>
      </c>
      <c r="D314" s="212" t="s">
        <v>121</v>
      </c>
      <c r="E314" s="213" t="s">
        <v>765</v>
      </c>
      <c r="F314" s="214" t="s">
        <v>766</v>
      </c>
      <c r="G314" s="215" t="s">
        <v>547</v>
      </c>
      <c r="H314" s="216">
        <v>14</v>
      </c>
      <c r="I314" s="217"/>
      <c r="J314" s="218">
        <f>ROUND(I314*H314,2)</f>
        <v>0</v>
      </c>
      <c r="K314" s="219"/>
      <c r="L314" s="41"/>
      <c r="M314" s="220" t="s">
        <v>1</v>
      </c>
      <c r="N314" s="221" t="s">
        <v>38</v>
      </c>
      <c r="O314" s="88"/>
      <c r="P314" s="222">
        <f>O314*H314</f>
        <v>0</v>
      </c>
      <c r="Q314" s="222">
        <v>0.00024000000000000001</v>
      </c>
      <c r="R314" s="222">
        <f>Q314*H314</f>
        <v>0.0033600000000000001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127</v>
      </c>
      <c r="AT314" s="224" t="s">
        <v>121</v>
      </c>
      <c r="AU314" s="224" t="s">
        <v>83</v>
      </c>
      <c r="AY314" s="14" t="s">
        <v>118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81</v>
      </c>
      <c r="BK314" s="225">
        <f>ROUND(I314*H314,2)</f>
        <v>0</v>
      </c>
      <c r="BL314" s="14" t="s">
        <v>127</v>
      </c>
      <c r="BM314" s="224" t="s">
        <v>767</v>
      </c>
    </row>
    <row r="315" s="2" customFormat="1" ht="24.15" customHeight="1">
      <c r="A315" s="35"/>
      <c r="B315" s="36"/>
      <c r="C315" s="212" t="s">
        <v>768</v>
      </c>
      <c r="D315" s="212" t="s">
        <v>121</v>
      </c>
      <c r="E315" s="213" t="s">
        <v>769</v>
      </c>
      <c r="F315" s="214" t="s">
        <v>770</v>
      </c>
      <c r="G315" s="215" t="s">
        <v>191</v>
      </c>
      <c r="H315" s="216">
        <v>2</v>
      </c>
      <c r="I315" s="217"/>
      <c r="J315" s="218">
        <f>ROUND(I315*H315,2)</f>
        <v>0</v>
      </c>
      <c r="K315" s="219"/>
      <c r="L315" s="41"/>
      <c r="M315" s="220" t="s">
        <v>1</v>
      </c>
      <c r="N315" s="221" t="s">
        <v>38</v>
      </c>
      <c r="O315" s="88"/>
      <c r="P315" s="222">
        <f>O315*H315</f>
        <v>0</v>
      </c>
      <c r="Q315" s="222">
        <v>0.00059000000000000003</v>
      </c>
      <c r="R315" s="222">
        <f>Q315*H315</f>
        <v>0.0011800000000000001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127</v>
      </c>
      <c r="AT315" s="224" t="s">
        <v>121</v>
      </c>
      <c r="AU315" s="224" t="s">
        <v>83</v>
      </c>
      <c r="AY315" s="14" t="s">
        <v>118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81</v>
      </c>
      <c r="BK315" s="225">
        <f>ROUND(I315*H315,2)</f>
        <v>0</v>
      </c>
      <c r="BL315" s="14" t="s">
        <v>127</v>
      </c>
      <c r="BM315" s="224" t="s">
        <v>771</v>
      </c>
    </row>
    <row r="316" s="2" customFormat="1" ht="24.15" customHeight="1">
      <c r="A316" s="35"/>
      <c r="B316" s="36"/>
      <c r="C316" s="212" t="s">
        <v>772</v>
      </c>
      <c r="D316" s="212" t="s">
        <v>121</v>
      </c>
      <c r="E316" s="213" t="s">
        <v>773</v>
      </c>
      <c r="F316" s="214" t="s">
        <v>774</v>
      </c>
      <c r="G316" s="215" t="s">
        <v>547</v>
      </c>
      <c r="H316" s="216">
        <v>38</v>
      </c>
      <c r="I316" s="217"/>
      <c r="J316" s="218">
        <f>ROUND(I316*H316,2)</f>
        <v>0</v>
      </c>
      <c r="K316" s="219"/>
      <c r="L316" s="41"/>
      <c r="M316" s="220" t="s">
        <v>1</v>
      </c>
      <c r="N316" s="221" t="s">
        <v>38</v>
      </c>
      <c r="O316" s="88"/>
      <c r="P316" s="222">
        <f>O316*H316</f>
        <v>0</v>
      </c>
      <c r="Q316" s="222">
        <v>0.0014</v>
      </c>
      <c r="R316" s="222">
        <f>Q316*H316</f>
        <v>0.053199999999999997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127</v>
      </c>
      <c r="AT316" s="224" t="s">
        <v>121</v>
      </c>
      <c r="AU316" s="224" t="s">
        <v>83</v>
      </c>
      <c r="AY316" s="14" t="s">
        <v>118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81</v>
      </c>
      <c r="BK316" s="225">
        <f>ROUND(I316*H316,2)</f>
        <v>0</v>
      </c>
      <c r="BL316" s="14" t="s">
        <v>127</v>
      </c>
      <c r="BM316" s="224" t="s">
        <v>775</v>
      </c>
    </row>
    <row r="317" s="2" customFormat="1" ht="24.15" customHeight="1">
      <c r="A317" s="35"/>
      <c r="B317" s="36"/>
      <c r="C317" s="212" t="s">
        <v>776</v>
      </c>
      <c r="D317" s="212" t="s">
        <v>121</v>
      </c>
      <c r="E317" s="213" t="s">
        <v>777</v>
      </c>
      <c r="F317" s="214" t="s">
        <v>778</v>
      </c>
      <c r="G317" s="215" t="s">
        <v>547</v>
      </c>
      <c r="H317" s="216">
        <v>2</v>
      </c>
      <c r="I317" s="217"/>
      <c r="J317" s="218">
        <f>ROUND(I317*H317,2)</f>
        <v>0</v>
      </c>
      <c r="K317" s="219"/>
      <c r="L317" s="41"/>
      <c r="M317" s="220" t="s">
        <v>1</v>
      </c>
      <c r="N317" s="221" t="s">
        <v>38</v>
      </c>
      <c r="O317" s="88"/>
      <c r="P317" s="222">
        <f>O317*H317</f>
        <v>0</v>
      </c>
      <c r="Q317" s="222">
        <v>0.0019599999999999999</v>
      </c>
      <c r="R317" s="222">
        <f>Q317*H317</f>
        <v>0.0039199999999999999</v>
      </c>
      <c r="S317" s="222">
        <v>0</v>
      </c>
      <c r="T317" s="22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4" t="s">
        <v>127</v>
      </c>
      <c r="AT317" s="224" t="s">
        <v>121</v>
      </c>
      <c r="AU317" s="224" t="s">
        <v>83</v>
      </c>
      <c r="AY317" s="14" t="s">
        <v>118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4" t="s">
        <v>81</v>
      </c>
      <c r="BK317" s="225">
        <f>ROUND(I317*H317,2)</f>
        <v>0</v>
      </c>
      <c r="BL317" s="14" t="s">
        <v>127</v>
      </c>
      <c r="BM317" s="224" t="s">
        <v>779</v>
      </c>
    </row>
    <row r="318" s="2" customFormat="1" ht="24.15" customHeight="1">
      <c r="A318" s="35"/>
      <c r="B318" s="36"/>
      <c r="C318" s="212" t="s">
        <v>780</v>
      </c>
      <c r="D318" s="212" t="s">
        <v>121</v>
      </c>
      <c r="E318" s="213" t="s">
        <v>781</v>
      </c>
      <c r="F318" s="214" t="s">
        <v>782</v>
      </c>
      <c r="G318" s="215" t="s">
        <v>191</v>
      </c>
      <c r="H318" s="216">
        <v>4</v>
      </c>
      <c r="I318" s="217"/>
      <c r="J318" s="218">
        <f>ROUND(I318*H318,2)</f>
        <v>0</v>
      </c>
      <c r="K318" s="219"/>
      <c r="L318" s="41"/>
      <c r="M318" s="220" t="s">
        <v>1</v>
      </c>
      <c r="N318" s="221" t="s">
        <v>38</v>
      </c>
      <c r="O318" s="88"/>
      <c r="P318" s="222">
        <f>O318*H318</f>
        <v>0</v>
      </c>
      <c r="Q318" s="222">
        <v>4.0000000000000003E-05</v>
      </c>
      <c r="R318" s="222">
        <f>Q318*H318</f>
        <v>0.00016000000000000001</v>
      </c>
      <c r="S318" s="222">
        <v>0</v>
      </c>
      <c r="T318" s="223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4" t="s">
        <v>127</v>
      </c>
      <c r="AT318" s="224" t="s">
        <v>121</v>
      </c>
      <c r="AU318" s="224" t="s">
        <v>83</v>
      </c>
      <c r="AY318" s="14" t="s">
        <v>118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4" t="s">
        <v>81</v>
      </c>
      <c r="BK318" s="225">
        <f>ROUND(I318*H318,2)</f>
        <v>0</v>
      </c>
      <c r="BL318" s="14" t="s">
        <v>127</v>
      </c>
      <c r="BM318" s="224" t="s">
        <v>783</v>
      </c>
    </row>
    <row r="319" s="2" customFormat="1" ht="24.15" customHeight="1">
      <c r="A319" s="35"/>
      <c r="B319" s="36"/>
      <c r="C319" s="226" t="s">
        <v>784</v>
      </c>
      <c r="D319" s="226" t="s">
        <v>176</v>
      </c>
      <c r="E319" s="227" t="s">
        <v>785</v>
      </c>
      <c r="F319" s="228" t="s">
        <v>786</v>
      </c>
      <c r="G319" s="229" t="s">
        <v>191</v>
      </c>
      <c r="H319" s="230">
        <v>4</v>
      </c>
      <c r="I319" s="231"/>
      <c r="J319" s="232">
        <f>ROUND(I319*H319,2)</f>
        <v>0</v>
      </c>
      <c r="K319" s="233"/>
      <c r="L319" s="234"/>
      <c r="M319" s="235" t="s">
        <v>1</v>
      </c>
      <c r="N319" s="236" t="s">
        <v>38</v>
      </c>
      <c r="O319" s="88"/>
      <c r="P319" s="222">
        <f>O319*H319</f>
        <v>0</v>
      </c>
      <c r="Q319" s="222">
        <v>0.00147</v>
      </c>
      <c r="R319" s="222">
        <f>Q319*H319</f>
        <v>0.0058799999999999998</v>
      </c>
      <c r="S319" s="222">
        <v>0</v>
      </c>
      <c r="T319" s="22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216</v>
      </c>
      <c r="AT319" s="224" t="s">
        <v>176</v>
      </c>
      <c r="AU319" s="224" t="s">
        <v>83</v>
      </c>
      <c r="AY319" s="14" t="s">
        <v>118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81</v>
      </c>
      <c r="BK319" s="225">
        <f>ROUND(I319*H319,2)</f>
        <v>0</v>
      </c>
      <c r="BL319" s="14" t="s">
        <v>127</v>
      </c>
      <c r="BM319" s="224" t="s">
        <v>787</v>
      </c>
    </row>
    <row r="320" s="2" customFormat="1" ht="16.5" customHeight="1">
      <c r="A320" s="35"/>
      <c r="B320" s="36"/>
      <c r="C320" s="226" t="s">
        <v>788</v>
      </c>
      <c r="D320" s="226" t="s">
        <v>176</v>
      </c>
      <c r="E320" s="227" t="s">
        <v>789</v>
      </c>
      <c r="F320" s="228" t="s">
        <v>790</v>
      </c>
      <c r="G320" s="229" t="s">
        <v>791</v>
      </c>
      <c r="H320" s="230">
        <v>5</v>
      </c>
      <c r="I320" s="231"/>
      <c r="J320" s="232">
        <f>ROUND(I320*H320,2)</f>
        <v>0</v>
      </c>
      <c r="K320" s="233"/>
      <c r="L320" s="234"/>
      <c r="M320" s="235" t="s">
        <v>1</v>
      </c>
      <c r="N320" s="236" t="s">
        <v>38</v>
      </c>
      <c r="O320" s="88"/>
      <c r="P320" s="222">
        <f>O320*H320</f>
        <v>0</v>
      </c>
      <c r="Q320" s="222">
        <v>0.0020999999999999999</v>
      </c>
      <c r="R320" s="222">
        <f>Q320*H320</f>
        <v>0.010499999999999999</v>
      </c>
      <c r="S320" s="222">
        <v>0</v>
      </c>
      <c r="T320" s="22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4" t="s">
        <v>216</v>
      </c>
      <c r="AT320" s="224" t="s">
        <v>176</v>
      </c>
      <c r="AU320" s="224" t="s">
        <v>83</v>
      </c>
      <c r="AY320" s="14" t="s">
        <v>118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4" t="s">
        <v>81</v>
      </c>
      <c r="BK320" s="225">
        <f>ROUND(I320*H320,2)</f>
        <v>0</v>
      </c>
      <c r="BL320" s="14" t="s">
        <v>127</v>
      </c>
      <c r="BM320" s="224" t="s">
        <v>792</v>
      </c>
    </row>
    <row r="321" s="2" customFormat="1" ht="16.5" customHeight="1">
      <c r="A321" s="35"/>
      <c r="B321" s="36"/>
      <c r="C321" s="212" t="s">
        <v>793</v>
      </c>
      <c r="D321" s="212" t="s">
        <v>121</v>
      </c>
      <c r="E321" s="213" t="s">
        <v>794</v>
      </c>
      <c r="F321" s="214" t="s">
        <v>795</v>
      </c>
      <c r="G321" s="215" t="s">
        <v>547</v>
      </c>
      <c r="H321" s="216">
        <v>5</v>
      </c>
      <c r="I321" s="217"/>
      <c r="J321" s="218">
        <f>ROUND(I321*H321,2)</f>
        <v>0</v>
      </c>
      <c r="K321" s="219"/>
      <c r="L321" s="41"/>
      <c r="M321" s="220" t="s">
        <v>1</v>
      </c>
      <c r="N321" s="221" t="s">
        <v>38</v>
      </c>
      <c r="O321" s="88"/>
      <c r="P321" s="222">
        <f>O321*H321</f>
        <v>0</v>
      </c>
      <c r="Q321" s="222">
        <v>0.0018400000000000001</v>
      </c>
      <c r="R321" s="222">
        <f>Q321*H321</f>
        <v>0.0091999999999999998</v>
      </c>
      <c r="S321" s="222">
        <v>0</v>
      </c>
      <c r="T321" s="223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4" t="s">
        <v>127</v>
      </c>
      <c r="AT321" s="224" t="s">
        <v>121</v>
      </c>
      <c r="AU321" s="224" t="s">
        <v>83</v>
      </c>
      <c r="AY321" s="14" t="s">
        <v>118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4" t="s">
        <v>81</v>
      </c>
      <c r="BK321" s="225">
        <f>ROUND(I321*H321,2)</f>
        <v>0</v>
      </c>
      <c r="BL321" s="14" t="s">
        <v>127</v>
      </c>
      <c r="BM321" s="224" t="s">
        <v>796</v>
      </c>
    </row>
    <row r="322" s="2" customFormat="1" ht="24.15" customHeight="1">
      <c r="A322" s="35"/>
      <c r="B322" s="36"/>
      <c r="C322" s="212" t="s">
        <v>797</v>
      </c>
      <c r="D322" s="212" t="s">
        <v>121</v>
      </c>
      <c r="E322" s="213" t="s">
        <v>798</v>
      </c>
      <c r="F322" s="214" t="s">
        <v>799</v>
      </c>
      <c r="G322" s="215" t="s">
        <v>191</v>
      </c>
      <c r="H322" s="216">
        <v>15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38</v>
      </c>
      <c r="O322" s="88"/>
      <c r="P322" s="222">
        <f>O322*H322</f>
        <v>0</v>
      </c>
      <c r="Q322" s="222">
        <v>0.00036000000000000002</v>
      </c>
      <c r="R322" s="222">
        <f>Q322*H322</f>
        <v>0.0054000000000000003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127</v>
      </c>
      <c r="AT322" s="224" t="s">
        <v>121</v>
      </c>
      <c r="AU322" s="224" t="s">
        <v>83</v>
      </c>
      <c r="AY322" s="14" t="s">
        <v>118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81</v>
      </c>
      <c r="BK322" s="225">
        <f>ROUND(I322*H322,2)</f>
        <v>0</v>
      </c>
      <c r="BL322" s="14" t="s">
        <v>127</v>
      </c>
      <c r="BM322" s="224" t="s">
        <v>800</v>
      </c>
    </row>
    <row r="323" s="2" customFormat="1" ht="24.15" customHeight="1">
      <c r="A323" s="35"/>
      <c r="B323" s="36"/>
      <c r="C323" s="212" t="s">
        <v>801</v>
      </c>
      <c r="D323" s="212" t="s">
        <v>121</v>
      </c>
      <c r="E323" s="213" t="s">
        <v>802</v>
      </c>
      <c r="F323" s="214" t="s">
        <v>803</v>
      </c>
      <c r="G323" s="215" t="s">
        <v>191</v>
      </c>
      <c r="H323" s="216">
        <v>28</v>
      </c>
      <c r="I323" s="217"/>
      <c r="J323" s="218">
        <f>ROUND(I323*H323,2)</f>
        <v>0</v>
      </c>
      <c r="K323" s="219"/>
      <c r="L323" s="41"/>
      <c r="M323" s="220" t="s">
        <v>1</v>
      </c>
      <c r="N323" s="221" t="s">
        <v>38</v>
      </c>
      <c r="O323" s="88"/>
      <c r="P323" s="222">
        <f>O323*H323</f>
        <v>0</v>
      </c>
      <c r="Q323" s="222">
        <v>0.00013999999999999999</v>
      </c>
      <c r="R323" s="222">
        <f>Q323*H323</f>
        <v>0.0039199999999999999</v>
      </c>
      <c r="S323" s="222">
        <v>0</v>
      </c>
      <c r="T323" s="22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4" t="s">
        <v>127</v>
      </c>
      <c r="AT323" s="224" t="s">
        <v>121</v>
      </c>
      <c r="AU323" s="224" t="s">
        <v>83</v>
      </c>
      <c r="AY323" s="14" t="s">
        <v>118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4" t="s">
        <v>81</v>
      </c>
      <c r="BK323" s="225">
        <f>ROUND(I323*H323,2)</f>
        <v>0</v>
      </c>
      <c r="BL323" s="14" t="s">
        <v>127</v>
      </c>
      <c r="BM323" s="224" t="s">
        <v>804</v>
      </c>
    </row>
    <row r="324" s="2" customFormat="1" ht="24.15" customHeight="1">
      <c r="A324" s="35"/>
      <c r="B324" s="36"/>
      <c r="C324" s="212" t="s">
        <v>805</v>
      </c>
      <c r="D324" s="212" t="s">
        <v>121</v>
      </c>
      <c r="E324" s="213" t="s">
        <v>806</v>
      </c>
      <c r="F324" s="214" t="s">
        <v>807</v>
      </c>
      <c r="G324" s="215" t="s">
        <v>191</v>
      </c>
      <c r="H324" s="216">
        <v>23</v>
      </c>
      <c r="I324" s="217"/>
      <c r="J324" s="218">
        <f>ROUND(I324*H324,2)</f>
        <v>0</v>
      </c>
      <c r="K324" s="219"/>
      <c r="L324" s="41"/>
      <c r="M324" s="220" t="s">
        <v>1</v>
      </c>
      <c r="N324" s="221" t="s">
        <v>38</v>
      </c>
      <c r="O324" s="88"/>
      <c r="P324" s="222">
        <f>O324*H324</f>
        <v>0</v>
      </c>
      <c r="Q324" s="222">
        <v>0.00024000000000000001</v>
      </c>
      <c r="R324" s="222">
        <f>Q324*H324</f>
        <v>0.0055199999999999997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127</v>
      </c>
      <c r="AT324" s="224" t="s">
        <v>121</v>
      </c>
      <c r="AU324" s="224" t="s">
        <v>83</v>
      </c>
      <c r="AY324" s="14" t="s">
        <v>118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81</v>
      </c>
      <c r="BK324" s="225">
        <f>ROUND(I324*H324,2)</f>
        <v>0</v>
      </c>
      <c r="BL324" s="14" t="s">
        <v>127</v>
      </c>
      <c r="BM324" s="224" t="s">
        <v>808</v>
      </c>
    </row>
    <row r="325" s="2" customFormat="1" ht="24.15" customHeight="1">
      <c r="A325" s="35"/>
      <c r="B325" s="36"/>
      <c r="C325" s="212" t="s">
        <v>809</v>
      </c>
      <c r="D325" s="212" t="s">
        <v>121</v>
      </c>
      <c r="E325" s="213" t="s">
        <v>810</v>
      </c>
      <c r="F325" s="214" t="s">
        <v>811</v>
      </c>
      <c r="G325" s="215" t="s">
        <v>191</v>
      </c>
      <c r="H325" s="216">
        <v>5</v>
      </c>
      <c r="I325" s="217"/>
      <c r="J325" s="218">
        <f>ROUND(I325*H325,2)</f>
        <v>0</v>
      </c>
      <c r="K325" s="219"/>
      <c r="L325" s="41"/>
      <c r="M325" s="220" t="s">
        <v>1</v>
      </c>
      <c r="N325" s="221" t="s">
        <v>38</v>
      </c>
      <c r="O325" s="88"/>
      <c r="P325" s="222">
        <f>O325*H325</f>
        <v>0</v>
      </c>
      <c r="Q325" s="222">
        <v>0.00055000000000000003</v>
      </c>
      <c r="R325" s="222">
        <f>Q325*H325</f>
        <v>0.0027500000000000003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127</v>
      </c>
      <c r="AT325" s="224" t="s">
        <v>121</v>
      </c>
      <c r="AU325" s="224" t="s">
        <v>83</v>
      </c>
      <c r="AY325" s="14" t="s">
        <v>118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81</v>
      </c>
      <c r="BK325" s="225">
        <f>ROUND(I325*H325,2)</f>
        <v>0</v>
      </c>
      <c r="BL325" s="14" t="s">
        <v>127</v>
      </c>
      <c r="BM325" s="224" t="s">
        <v>812</v>
      </c>
    </row>
    <row r="326" s="2" customFormat="1" ht="24.15" customHeight="1">
      <c r="A326" s="35"/>
      <c r="B326" s="36"/>
      <c r="C326" s="212" t="s">
        <v>813</v>
      </c>
      <c r="D326" s="212" t="s">
        <v>121</v>
      </c>
      <c r="E326" s="213" t="s">
        <v>814</v>
      </c>
      <c r="F326" s="214" t="s">
        <v>815</v>
      </c>
      <c r="G326" s="215" t="s">
        <v>191</v>
      </c>
      <c r="H326" s="216">
        <v>15</v>
      </c>
      <c r="I326" s="217"/>
      <c r="J326" s="218">
        <f>ROUND(I326*H326,2)</f>
        <v>0</v>
      </c>
      <c r="K326" s="219"/>
      <c r="L326" s="41"/>
      <c r="M326" s="220" t="s">
        <v>1</v>
      </c>
      <c r="N326" s="221" t="s">
        <v>38</v>
      </c>
      <c r="O326" s="88"/>
      <c r="P326" s="222">
        <f>O326*H326</f>
        <v>0</v>
      </c>
      <c r="Q326" s="222">
        <v>0.00027999999999999998</v>
      </c>
      <c r="R326" s="222">
        <f>Q326*H326</f>
        <v>0.0041999999999999997</v>
      </c>
      <c r="S326" s="222">
        <v>0</v>
      </c>
      <c r="T326" s="22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127</v>
      </c>
      <c r="AT326" s="224" t="s">
        <v>121</v>
      </c>
      <c r="AU326" s="224" t="s">
        <v>83</v>
      </c>
      <c r="AY326" s="14" t="s">
        <v>118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81</v>
      </c>
      <c r="BK326" s="225">
        <f>ROUND(I326*H326,2)</f>
        <v>0</v>
      </c>
      <c r="BL326" s="14" t="s">
        <v>127</v>
      </c>
      <c r="BM326" s="224" t="s">
        <v>816</v>
      </c>
    </row>
    <row r="327" s="2" customFormat="1" ht="37.8" customHeight="1">
      <c r="A327" s="35"/>
      <c r="B327" s="36"/>
      <c r="C327" s="212" t="s">
        <v>817</v>
      </c>
      <c r="D327" s="212" t="s">
        <v>121</v>
      </c>
      <c r="E327" s="213" t="s">
        <v>818</v>
      </c>
      <c r="F327" s="214" t="s">
        <v>819</v>
      </c>
      <c r="G327" s="215" t="s">
        <v>191</v>
      </c>
      <c r="H327" s="216">
        <v>2</v>
      </c>
      <c r="I327" s="217"/>
      <c r="J327" s="218">
        <f>ROUND(I327*H327,2)</f>
        <v>0</v>
      </c>
      <c r="K327" s="219"/>
      <c r="L327" s="41"/>
      <c r="M327" s="220" t="s">
        <v>1</v>
      </c>
      <c r="N327" s="221" t="s">
        <v>38</v>
      </c>
      <c r="O327" s="88"/>
      <c r="P327" s="222">
        <f>O327*H327</f>
        <v>0</v>
      </c>
      <c r="Q327" s="222">
        <v>0.00048000000000000001</v>
      </c>
      <c r="R327" s="222">
        <f>Q327*H327</f>
        <v>0.00096000000000000002</v>
      </c>
      <c r="S327" s="222">
        <v>0</v>
      </c>
      <c r="T327" s="223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127</v>
      </c>
      <c r="AT327" s="224" t="s">
        <v>121</v>
      </c>
      <c r="AU327" s="224" t="s">
        <v>83</v>
      </c>
      <c r="AY327" s="14" t="s">
        <v>118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81</v>
      </c>
      <c r="BK327" s="225">
        <f>ROUND(I327*H327,2)</f>
        <v>0</v>
      </c>
      <c r="BL327" s="14" t="s">
        <v>127</v>
      </c>
      <c r="BM327" s="224" t="s">
        <v>820</v>
      </c>
    </row>
    <row r="328" s="2" customFormat="1" ht="49.05" customHeight="1">
      <c r="A328" s="35"/>
      <c r="B328" s="36"/>
      <c r="C328" s="212" t="s">
        <v>821</v>
      </c>
      <c r="D328" s="212" t="s">
        <v>121</v>
      </c>
      <c r="E328" s="213" t="s">
        <v>822</v>
      </c>
      <c r="F328" s="214" t="s">
        <v>823</v>
      </c>
      <c r="G328" s="215" t="s">
        <v>269</v>
      </c>
      <c r="H328" s="242"/>
      <c r="I328" s="217"/>
      <c r="J328" s="218">
        <f>ROUND(I328*H328,2)</f>
        <v>0</v>
      </c>
      <c r="K328" s="219"/>
      <c r="L328" s="41"/>
      <c r="M328" s="220" t="s">
        <v>1</v>
      </c>
      <c r="N328" s="221" t="s">
        <v>38</v>
      </c>
      <c r="O328" s="88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127</v>
      </c>
      <c r="AT328" s="224" t="s">
        <v>121</v>
      </c>
      <c r="AU328" s="224" t="s">
        <v>83</v>
      </c>
      <c r="AY328" s="14" t="s">
        <v>118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81</v>
      </c>
      <c r="BK328" s="225">
        <f>ROUND(I328*H328,2)</f>
        <v>0</v>
      </c>
      <c r="BL328" s="14" t="s">
        <v>127</v>
      </c>
      <c r="BM328" s="224" t="s">
        <v>824</v>
      </c>
    </row>
    <row r="329" s="12" customFormat="1" ht="22.8" customHeight="1">
      <c r="A329" s="12"/>
      <c r="B329" s="196"/>
      <c r="C329" s="197"/>
      <c r="D329" s="198" t="s">
        <v>72</v>
      </c>
      <c r="E329" s="210" t="s">
        <v>825</v>
      </c>
      <c r="F329" s="210" t="s">
        <v>826</v>
      </c>
      <c r="G329" s="197"/>
      <c r="H329" s="197"/>
      <c r="I329" s="200"/>
      <c r="J329" s="211">
        <f>BK329</f>
        <v>0</v>
      </c>
      <c r="K329" s="197"/>
      <c r="L329" s="202"/>
      <c r="M329" s="203"/>
      <c r="N329" s="204"/>
      <c r="O329" s="204"/>
      <c r="P329" s="205">
        <f>SUM(P330:P338)</f>
        <v>0</v>
      </c>
      <c r="Q329" s="204"/>
      <c r="R329" s="205">
        <f>SUM(R330:R338)</f>
        <v>0.85115000000000007</v>
      </c>
      <c r="S329" s="204"/>
      <c r="T329" s="206">
        <f>SUM(T330:T338)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7" t="s">
        <v>83</v>
      </c>
      <c r="AT329" s="208" t="s">
        <v>72</v>
      </c>
      <c r="AU329" s="208" t="s">
        <v>81</v>
      </c>
      <c r="AY329" s="207" t="s">
        <v>118</v>
      </c>
      <c r="BK329" s="209">
        <f>SUM(BK330:BK338)</f>
        <v>0</v>
      </c>
    </row>
    <row r="330" s="2" customFormat="1" ht="44.25" customHeight="1">
      <c r="A330" s="35"/>
      <c r="B330" s="36"/>
      <c r="C330" s="212" t="s">
        <v>827</v>
      </c>
      <c r="D330" s="212" t="s">
        <v>121</v>
      </c>
      <c r="E330" s="213" t="s">
        <v>828</v>
      </c>
      <c r="F330" s="214" t="s">
        <v>829</v>
      </c>
      <c r="G330" s="215" t="s">
        <v>547</v>
      </c>
      <c r="H330" s="216">
        <v>7</v>
      </c>
      <c r="I330" s="217"/>
      <c r="J330" s="218">
        <f>ROUND(I330*H330,2)</f>
        <v>0</v>
      </c>
      <c r="K330" s="219"/>
      <c r="L330" s="41"/>
      <c r="M330" s="220" t="s">
        <v>1</v>
      </c>
      <c r="N330" s="221" t="s">
        <v>38</v>
      </c>
      <c r="O330" s="88"/>
      <c r="P330" s="222">
        <f>O330*H330</f>
        <v>0</v>
      </c>
      <c r="Q330" s="222">
        <v>0.012</v>
      </c>
      <c r="R330" s="222">
        <f>Q330*H330</f>
        <v>0.084000000000000005</v>
      </c>
      <c r="S330" s="222">
        <v>0</v>
      </c>
      <c r="T330" s="22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4" t="s">
        <v>127</v>
      </c>
      <c r="AT330" s="224" t="s">
        <v>121</v>
      </c>
      <c r="AU330" s="224" t="s">
        <v>83</v>
      </c>
      <c r="AY330" s="14" t="s">
        <v>118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4" t="s">
        <v>81</v>
      </c>
      <c r="BK330" s="225">
        <f>ROUND(I330*H330,2)</f>
        <v>0</v>
      </c>
      <c r="BL330" s="14" t="s">
        <v>127</v>
      </c>
      <c r="BM330" s="224" t="s">
        <v>830</v>
      </c>
    </row>
    <row r="331" s="2" customFormat="1" ht="37.8" customHeight="1">
      <c r="A331" s="35"/>
      <c r="B331" s="36"/>
      <c r="C331" s="212" t="s">
        <v>831</v>
      </c>
      <c r="D331" s="212" t="s">
        <v>121</v>
      </c>
      <c r="E331" s="213" t="s">
        <v>832</v>
      </c>
      <c r="F331" s="214" t="s">
        <v>833</v>
      </c>
      <c r="G331" s="215" t="s">
        <v>547</v>
      </c>
      <c r="H331" s="216">
        <v>5</v>
      </c>
      <c r="I331" s="217"/>
      <c r="J331" s="218">
        <f>ROUND(I331*H331,2)</f>
        <v>0</v>
      </c>
      <c r="K331" s="219"/>
      <c r="L331" s="41"/>
      <c r="M331" s="220" t="s">
        <v>1</v>
      </c>
      <c r="N331" s="221" t="s">
        <v>38</v>
      </c>
      <c r="O331" s="88"/>
      <c r="P331" s="222">
        <f>O331*H331</f>
        <v>0</v>
      </c>
      <c r="Q331" s="222">
        <v>0.012</v>
      </c>
      <c r="R331" s="222">
        <f>Q331*H331</f>
        <v>0.059999999999999998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127</v>
      </c>
      <c r="AT331" s="224" t="s">
        <v>121</v>
      </c>
      <c r="AU331" s="224" t="s">
        <v>83</v>
      </c>
      <c r="AY331" s="14" t="s">
        <v>118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81</v>
      </c>
      <c r="BK331" s="225">
        <f>ROUND(I331*H331,2)</f>
        <v>0</v>
      </c>
      <c r="BL331" s="14" t="s">
        <v>127</v>
      </c>
      <c r="BM331" s="224" t="s">
        <v>834</v>
      </c>
    </row>
    <row r="332" s="2" customFormat="1" ht="37.8" customHeight="1">
      <c r="A332" s="35"/>
      <c r="B332" s="36"/>
      <c r="C332" s="212" t="s">
        <v>835</v>
      </c>
      <c r="D332" s="212" t="s">
        <v>121</v>
      </c>
      <c r="E332" s="213" t="s">
        <v>836</v>
      </c>
      <c r="F332" s="214" t="s">
        <v>837</v>
      </c>
      <c r="G332" s="215" t="s">
        <v>547</v>
      </c>
      <c r="H332" s="216">
        <v>2</v>
      </c>
      <c r="I332" s="217"/>
      <c r="J332" s="218">
        <f>ROUND(I332*H332,2)</f>
        <v>0</v>
      </c>
      <c r="K332" s="219"/>
      <c r="L332" s="41"/>
      <c r="M332" s="220" t="s">
        <v>1</v>
      </c>
      <c r="N332" s="221" t="s">
        <v>38</v>
      </c>
      <c r="O332" s="88"/>
      <c r="P332" s="222">
        <f>O332*H332</f>
        <v>0</v>
      </c>
      <c r="Q332" s="222">
        <v>0.015599999999999999</v>
      </c>
      <c r="R332" s="222">
        <f>Q332*H332</f>
        <v>0.031199999999999999</v>
      </c>
      <c r="S332" s="222">
        <v>0</v>
      </c>
      <c r="T332" s="22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4" t="s">
        <v>127</v>
      </c>
      <c r="AT332" s="224" t="s">
        <v>121</v>
      </c>
      <c r="AU332" s="224" t="s">
        <v>83</v>
      </c>
      <c r="AY332" s="14" t="s">
        <v>118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4" t="s">
        <v>81</v>
      </c>
      <c r="BK332" s="225">
        <f>ROUND(I332*H332,2)</f>
        <v>0</v>
      </c>
      <c r="BL332" s="14" t="s">
        <v>127</v>
      </c>
      <c r="BM332" s="224" t="s">
        <v>838</v>
      </c>
    </row>
    <row r="333" s="2" customFormat="1" ht="37.8" customHeight="1">
      <c r="A333" s="35"/>
      <c r="B333" s="36"/>
      <c r="C333" s="212" t="s">
        <v>839</v>
      </c>
      <c r="D333" s="212" t="s">
        <v>121</v>
      </c>
      <c r="E333" s="213" t="s">
        <v>840</v>
      </c>
      <c r="F333" s="214" t="s">
        <v>841</v>
      </c>
      <c r="G333" s="215" t="s">
        <v>547</v>
      </c>
      <c r="H333" s="216">
        <v>36</v>
      </c>
      <c r="I333" s="217"/>
      <c r="J333" s="218">
        <f>ROUND(I333*H333,2)</f>
        <v>0</v>
      </c>
      <c r="K333" s="219"/>
      <c r="L333" s="41"/>
      <c r="M333" s="220" t="s">
        <v>1</v>
      </c>
      <c r="N333" s="221" t="s">
        <v>38</v>
      </c>
      <c r="O333" s="88"/>
      <c r="P333" s="222">
        <f>O333*H333</f>
        <v>0</v>
      </c>
      <c r="Q333" s="222">
        <v>0.0117</v>
      </c>
      <c r="R333" s="222">
        <f>Q333*H333</f>
        <v>0.42120000000000002</v>
      </c>
      <c r="S333" s="222">
        <v>0</v>
      </c>
      <c r="T333" s="22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127</v>
      </c>
      <c r="AT333" s="224" t="s">
        <v>121</v>
      </c>
      <c r="AU333" s="224" t="s">
        <v>83</v>
      </c>
      <c r="AY333" s="14" t="s">
        <v>118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81</v>
      </c>
      <c r="BK333" s="225">
        <f>ROUND(I333*H333,2)</f>
        <v>0</v>
      </c>
      <c r="BL333" s="14" t="s">
        <v>127</v>
      </c>
      <c r="BM333" s="224" t="s">
        <v>842</v>
      </c>
    </row>
    <row r="334" s="2" customFormat="1" ht="37.8" customHeight="1">
      <c r="A334" s="35"/>
      <c r="B334" s="36"/>
      <c r="C334" s="212" t="s">
        <v>843</v>
      </c>
      <c r="D334" s="212" t="s">
        <v>121</v>
      </c>
      <c r="E334" s="213" t="s">
        <v>844</v>
      </c>
      <c r="F334" s="214" t="s">
        <v>845</v>
      </c>
      <c r="G334" s="215" t="s">
        <v>547</v>
      </c>
      <c r="H334" s="216">
        <v>8</v>
      </c>
      <c r="I334" s="217"/>
      <c r="J334" s="218">
        <f>ROUND(I334*H334,2)</f>
        <v>0</v>
      </c>
      <c r="K334" s="219"/>
      <c r="L334" s="41"/>
      <c r="M334" s="220" t="s">
        <v>1</v>
      </c>
      <c r="N334" s="221" t="s">
        <v>38</v>
      </c>
      <c r="O334" s="88"/>
      <c r="P334" s="222">
        <f>O334*H334</f>
        <v>0</v>
      </c>
      <c r="Q334" s="222">
        <v>0.016650000000000002</v>
      </c>
      <c r="R334" s="222">
        <f>Q334*H334</f>
        <v>0.13320000000000001</v>
      </c>
      <c r="S334" s="222">
        <v>0</v>
      </c>
      <c r="T334" s="22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4" t="s">
        <v>127</v>
      </c>
      <c r="AT334" s="224" t="s">
        <v>121</v>
      </c>
      <c r="AU334" s="224" t="s">
        <v>83</v>
      </c>
      <c r="AY334" s="14" t="s">
        <v>118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4" t="s">
        <v>81</v>
      </c>
      <c r="BK334" s="225">
        <f>ROUND(I334*H334,2)</f>
        <v>0</v>
      </c>
      <c r="BL334" s="14" t="s">
        <v>127</v>
      </c>
      <c r="BM334" s="224" t="s">
        <v>846</v>
      </c>
    </row>
    <row r="335" s="2" customFormat="1" ht="37.8" customHeight="1">
      <c r="A335" s="35"/>
      <c r="B335" s="36"/>
      <c r="C335" s="212" t="s">
        <v>847</v>
      </c>
      <c r="D335" s="212" t="s">
        <v>121</v>
      </c>
      <c r="E335" s="213" t="s">
        <v>848</v>
      </c>
      <c r="F335" s="214" t="s">
        <v>849</v>
      </c>
      <c r="G335" s="215" t="s">
        <v>547</v>
      </c>
      <c r="H335" s="216">
        <v>2</v>
      </c>
      <c r="I335" s="217"/>
      <c r="J335" s="218">
        <f>ROUND(I335*H335,2)</f>
        <v>0</v>
      </c>
      <c r="K335" s="219"/>
      <c r="L335" s="41"/>
      <c r="M335" s="220" t="s">
        <v>1</v>
      </c>
      <c r="N335" s="221" t="s">
        <v>38</v>
      </c>
      <c r="O335" s="88"/>
      <c r="P335" s="222">
        <f>O335*H335</f>
        <v>0</v>
      </c>
      <c r="Q335" s="222">
        <v>0.016650000000000002</v>
      </c>
      <c r="R335" s="222">
        <f>Q335*H335</f>
        <v>0.033300000000000003</v>
      </c>
      <c r="S335" s="222">
        <v>0</v>
      </c>
      <c r="T335" s="22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4" t="s">
        <v>127</v>
      </c>
      <c r="AT335" s="224" t="s">
        <v>121</v>
      </c>
      <c r="AU335" s="224" t="s">
        <v>83</v>
      </c>
      <c r="AY335" s="14" t="s">
        <v>118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4" t="s">
        <v>81</v>
      </c>
      <c r="BK335" s="225">
        <f>ROUND(I335*H335,2)</f>
        <v>0</v>
      </c>
      <c r="BL335" s="14" t="s">
        <v>127</v>
      </c>
      <c r="BM335" s="224" t="s">
        <v>850</v>
      </c>
    </row>
    <row r="336" s="2" customFormat="1" ht="49.05" customHeight="1">
      <c r="A336" s="35"/>
      <c r="B336" s="36"/>
      <c r="C336" s="212" t="s">
        <v>851</v>
      </c>
      <c r="D336" s="212" t="s">
        <v>121</v>
      </c>
      <c r="E336" s="213" t="s">
        <v>852</v>
      </c>
      <c r="F336" s="214" t="s">
        <v>853</v>
      </c>
      <c r="G336" s="215" t="s">
        <v>547</v>
      </c>
      <c r="H336" s="216">
        <v>4</v>
      </c>
      <c r="I336" s="217"/>
      <c r="J336" s="218">
        <f>ROUND(I336*H336,2)</f>
        <v>0</v>
      </c>
      <c r="K336" s="219"/>
      <c r="L336" s="41"/>
      <c r="M336" s="220" t="s">
        <v>1</v>
      </c>
      <c r="N336" s="221" t="s">
        <v>38</v>
      </c>
      <c r="O336" s="88"/>
      <c r="P336" s="222">
        <f>O336*H336</f>
        <v>0</v>
      </c>
      <c r="Q336" s="222">
        <v>0.017649999999999999</v>
      </c>
      <c r="R336" s="222">
        <f>Q336*H336</f>
        <v>0.070599999999999996</v>
      </c>
      <c r="S336" s="222">
        <v>0</v>
      </c>
      <c r="T336" s="223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4" t="s">
        <v>127</v>
      </c>
      <c r="AT336" s="224" t="s">
        <v>121</v>
      </c>
      <c r="AU336" s="224" t="s">
        <v>83</v>
      </c>
      <c r="AY336" s="14" t="s">
        <v>118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4" t="s">
        <v>81</v>
      </c>
      <c r="BK336" s="225">
        <f>ROUND(I336*H336,2)</f>
        <v>0</v>
      </c>
      <c r="BL336" s="14" t="s">
        <v>127</v>
      </c>
      <c r="BM336" s="224" t="s">
        <v>854</v>
      </c>
    </row>
    <row r="337" s="2" customFormat="1" ht="49.05" customHeight="1">
      <c r="A337" s="35"/>
      <c r="B337" s="36"/>
      <c r="C337" s="212" t="s">
        <v>855</v>
      </c>
      <c r="D337" s="212" t="s">
        <v>121</v>
      </c>
      <c r="E337" s="213" t="s">
        <v>856</v>
      </c>
      <c r="F337" s="214" t="s">
        <v>857</v>
      </c>
      <c r="G337" s="215" t="s">
        <v>547</v>
      </c>
      <c r="H337" s="216">
        <v>1</v>
      </c>
      <c r="I337" s="217"/>
      <c r="J337" s="218">
        <f>ROUND(I337*H337,2)</f>
        <v>0</v>
      </c>
      <c r="K337" s="219"/>
      <c r="L337" s="41"/>
      <c r="M337" s="220" t="s">
        <v>1</v>
      </c>
      <c r="N337" s="221" t="s">
        <v>38</v>
      </c>
      <c r="O337" s="88"/>
      <c r="P337" s="222">
        <f>O337*H337</f>
        <v>0</v>
      </c>
      <c r="Q337" s="222">
        <v>0.017649999999999999</v>
      </c>
      <c r="R337" s="222">
        <f>Q337*H337</f>
        <v>0.017649999999999999</v>
      </c>
      <c r="S337" s="222">
        <v>0</v>
      </c>
      <c r="T337" s="223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4" t="s">
        <v>127</v>
      </c>
      <c r="AT337" s="224" t="s">
        <v>121</v>
      </c>
      <c r="AU337" s="224" t="s">
        <v>83</v>
      </c>
      <c r="AY337" s="14" t="s">
        <v>118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4" t="s">
        <v>81</v>
      </c>
      <c r="BK337" s="225">
        <f>ROUND(I337*H337,2)</f>
        <v>0</v>
      </c>
      <c r="BL337" s="14" t="s">
        <v>127</v>
      </c>
      <c r="BM337" s="224" t="s">
        <v>858</v>
      </c>
    </row>
    <row r="338" s="2" customFormat="1" ht="49.05" customHeight="1">
      <c r="A338" s="35"/>
      <c r="B338" s="36"/>
      <c r="C338" s="212" t="s">
        <v>859</v>
      </c>
      <c r="D338" s="212" t="s">
        <v>121</v>
      </c>
      <c r="E338" s="213" t="s">
        <v>860</v>
      </c>
      <c r="F338" s="214" t="s">
        <v>861</v>
      </c>
      <c r="G338" s="215" t="s">
        <v>269</v>
      </c>
      <c r="H338" s="242"/>
      <c r="I338" s="217"/>
      <c r="J338" s="218">
        <f>ROUND(I338*H338,2)</f>
        <v>0</v>
      </c>
      <c r="K338" s="219"/>
      <c r="L338" s="41"/>
      <c r="M338" s="220" t="s">
        <v>1</v>
      </c>
      <c r="N338" s="221" t="s">
        <v>38</v>
      </c>
      <c r="O338" s="88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4" t="s">
        <v>127</v>
      </c>
      <c r="AT338" s="224" t="s">
        <v>121</v>
      </c>
      <c r="AU338" s="224" t="s">
        <v>83</v>
      </c>
      <c r="AY338" s="14" t="s">
        <v>118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4" t="s">
        <v>81</v>
      </c>
      <c r="BK338" s="225">
        <f>ROUND(I338*H338,2)</f>
        <v>0</v>
      </c>
      <c r="BL338" s="14" t="s">
        <v>127</v>
      </c>
      <c r="BM338" s="224" t="s">
        <v>862</v>
      </c>
    </row>
    <row r="339" s="12" customFormat="1" ht="22.8" customHeight="1">
      <c r="A339" s="12"/>
      <c r="B339" s="196"/>
      <c r="C339" s="197"/>
      <c r="D339" s="198" t="s">
        <v>72</v>
      </c>
      <c r="E339" s="210" t="s">
        <v>863</v>
      </c>
      <c r="F339" s="210" t="s">
        <v>864</v>
      </c>
      <c r="G339" s="197"/>
      <c r="H339" s="197"/>
      <c r="I339" s="200"/>
      <c r="J339" s="211">
        <f>BK339</f>
        <v>0</v>
      </c>
      <c r="K339" s="197"/>
      <c r="L339" s="202"/>
      <c r="M339" s="203"/>
      <c r="N339" s="204"/>
      <c r="O339" s="204"/>
      <c r="P339" s="205">
        <f>SUM(P340:P346)</f>
        <v>0</v>
      </c>
      <c r="Q339" s="204"/>
      <c r="R339" s="205">
        <f>SUM(R340:R346)</f>
        <v>0.01234</v>
      </c>
      <c r="S339" s="204"/>
      <c r="T339" s="206">
        <f>SUM(T340:T346)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7" t="s">
        <v>83</v>
      </c>
      <c r="AT339" s="208" t="s">
        <v>72</v>
      </c>
      <c r="AU339" s="208" t="s">
        <v>81</v>
      </c>
      <c r="AY339" s="207" t="s">
        <v>118</v>
      </c>
      <c r="BK339" s="209">
        <f>SUM(BK340:BK346)</f>
        <v>0</v>
      </c>
    </row>
    <row r="340" s="2" customFormat="1" ht="37.8" customHeight="1">
      <c r="A340" s="35"/>
      <c r="B340" s="36"/>
      <c r="C340" s="212" t="s">
        <v>865</v>
      </c>
      <c r="D340" s="212" t="s">
        <v>121</v>
      </c>
      <c r="E340" s="213" t="s">
        <v>866</v>
      </c>
      <c r="F340" s="214" t="s">
        <v>867</v>
      </c>
      <c r="G340" s="215" t="s">
        <v>191</v>
      </c>
      <c r="H340" s="216">
        <v>8</v>
      </c>
      <c r="I340" s="217"/>
      <c r="J340" s="218">
        <f>ROUND(I340*H340,2)</f>
        <v>0</v>
      </c>
      <c r="K340" s="219"/>
      <c r="L340" s="41"/>
      <c r="M340" s="220" t="s">
        <v>1</v>
      </c>
      <c r="N340" s="221" t="s">
        <v>38</v>
      </c>
      <c r="O340" s="88"/>
      <c r="P340" s="222">
        <f>O340*H340</f>
        <v>0</v>
      </c>
      <c r="Q340" s="222">
        <v>0.00014999999999999999</v>
      </c>
      <c r="R340" s="222">
        <f>Q340*H340</f>
        <v>0.0011999999999999999</v>
      </c>
      <c r="S340" s="222">
        <v>0</v>
      </c>
      <c r="T340" s="223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4" t="s">
        <v>127</v>
      </c>
      <c r="AT340" s="224" t="s">
        <v>121</v>
      </c>
      <c r="AU340" s="224" t="s">
        <v>83</v>
      </c>
      <c r="AY340" s="14" t="s">
        <v>118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4" t="s">
        <v>81</v>
      </c>
      <c r="BK340" s="225">
        <f>ROUND(I340*H340,2)</f>
        <v>0</v>
      </c>
      <c r="BL340" s="14" t="s">
        <v>127</v>
      </c>
      <c r="BM340" s="224" t="s">
        <v>868</v>
      </c>
    </row>
    <row r="341" s="2" customFormat="1" ht="37.8" customHeight="1">
      <c r="A341" s="35"/>
      <c r="B341" s="36"/>
      <c r="C341" s="212" t="s">
        <v>869</v>
      </c>
      <c r="D341" s="212" t="s">
        <v>121</v>
      </c>
      <c r="E341" s="213" t="s">
        <v>870</v>
      </c>
      <c r="F341" s="214" t="s">
        <v>871</v>
      </c>
      <c r="G341" s="215" t="s">
        <v>191</v>
      </c>
      <c r="H341" s="216">
        <v>3</v>
      </c>
      <c r="I341" s="217"/>
      <c r="J341" s="218">
        <f>ROUND(I341*H341,2)</f>
        <v>0</v>
      </c>
      <c r="K341" s="219"/>
      <c r="L341" s="41"/>
      <c r="M341" s="220" t="s">
        <v>1</v>
      </c>
      <c r="N341" s="221" t="s">
        <v>38</v>
      </c>
      <c r="O341" s="88"/>
      <c r="P341" s="222">
        <f>O341*H341</f>
        <v>0</v>
      </c>
      <c r="Q341" s="222">
        <v>0.00019000000000000001</v>
      </c>
      <c r="R341" s="222">
        <f>Q341*H341</f>
        <v>0.00056999999999999998</v>
      </c>
      <c r="S341" s="222">
        <v>0</v>
      </c>
      <c r="T341" s="22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4" t="s">
        <v>127</v>
      </c>
      <c r="AT341" s="224" t="s">
        <v>121</v>
      </c>
      <c r="AU341" s="224" t="s">
        <v>83</v>
      </c>
      <c r="AY341" s="14" t="s">
        <v>118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4" t="s">
        <v>81</v>
      </c>
      <c r="BK341" s="225">
        <f>ROUND(I341*H341,2)</f>
        <v>0</v>
      </c>
      <c r="BL341" s="14" t="s">
        <v>127</v>
      </c>
      <c r="BM341" s="224" t="s">
        <v>872</v>
      </c>
    </row>
    <row r="342" s="2" customFormat="1" ht="37.8" customHeight="1">
      <c r="A342" s="35"/>
      <c r="B342" s="36"/>
      <c r="C342" s="212" t="s">
        <v>873</v>
      </c>
      <c r="D342" s="212" t="s">
        <v>121</v>
      </c>
      <c r="E342" s="213" t="s">
        <v>874</v>
      </c>
      <c r="F342" s="214" t="s">
        <v>875</v>
      </c>
      <c r="G342" s="215" t="s">
        <v>191</v>
      </c>
      <c r="H342" s="216">
        <v>5</v>
      </c>
      <c r="I342" s="217"/>
      <c r="J342" s="218">
        <f>ROUND(I342*H342,2)</f>
        <v>0</v>
      </c>
      <c r="K342" s="219"/>
      <c r="L342" s="41"/>
      <c r="M342" s="220" t="s">
        <v>1</v>
      </c>
      <c r="N342" s="221" t="s">
        <v>38</v>
      </c>
      <c r="O342" s="88"/>
      <c r="P342" s="222">
        <f>O342*H342</f>
        <v>0</v>
      </c>
      <c r="Q342" s="222">
        <v>0.00021000000000000001</v>
      </c>
      <c r="R342" s="222">
        <f>Q342*H342</f>
        <v>0.0010500000000000002</v>
      </c>
      <c r="S342" s="222">
        <v>0</v>
      </c>
      <c r="T342" s="22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4" t="s">
        <v>127</v>
      </c>
      <c r="AT342" s="224" t="s">
        <v>121</v>
      </c>
      <c r="AU342" s="224" t="s">
        <v>83</v>
      </c>
      <c r="AY342" s="14" t="s">
        <v>118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4" t="s">
        <v>81</v>
      </c>
      <c r="BK342" s="225">
        <f>ROUND(I342*H342,2)</f>
        <v>0</v>
      </c>
      <c r="BL342" s="14" t="s">
        <v>127</v>
      </c>
      <c r="BM342" s="224" t="s">
        <v>876</v>
      </c>
    </row>
    <row r="343" s="2" customFormat="1" ht="37.8" customHeight="1">
      <c r="A343" s="35"/>
      <c r="B343" s="36"/>
      <c r="C343" s="212" t="s">
        <v>877</v>
      </c>
      <c r="D343" s="212" t="s">
        <v>121</v>
      </c>
      <c r="E343" s="213" t="s">
        <v>878</v>
      </c>
      <c r="F343" s="214" t="s">
        <v>879</v>
      </c>
      <c r="G343" s="215" t="s">
        <v>191</v>
      </c>
      <c r="H343" s="216">
        <v>10</v>
      </c>
      <c r="I343" s="217"/>
      <c r="J343" s="218">
        <f>ROUND(I343*H343,2)</f>
        <v>0</v>
      </c>
      <c r="K343" s="219"/>
      <c r="L343" s="41"/>
      <c r="M343" s="220" t="s">
        <v>1</v>
      </c>
      <c r="N343" s="221" t="s">
        <v>38</v>
      </c>
      <c r="O343" s="88"/>
      <c r="P343" s="222">
        <f>O343*H343</f>
        <v>0</v>
      </c>
      <c r="Q343" s="222">
        <v>0.00024000000000000001</v>
      </c>
      <c r="R343" s="222">
        <f>Q343*H343</f>
        <v>0.0024000000000000002</v>
      </c>
      <c r="S343" s="222">
        <v>0</v>
      </c>
      <c r="T343" s="22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4" t="s">
        <v>127</v>
      </c>
      <c r="AT343" s="224" t="s">
        <v>121</v>
      </c>
      <c r="AU343" s="224" t="s">
        <v>83</v>
      </c>
      <c r="AY343" s="14" t="s">
        <v>118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4" t="s">
        <v>81</v>
      </c>
      <c r="BK343" s="225">
        <f>ROUND(I343*H343,2)</f>
        <v>0</v>
      </c>
      <c r="BL343" s="14" t="s">
        <v>127</v>
      </c>
      <c r="BM343" s="224" t="s">
        <v>880</v>
      </c>
    </row>
    <row r="344" s="2" customFormat="1" ht="37.8" customHeight="1">
      <c r="A344" s="35"/>
      <c r="B344" s="36"/>
      <c r="C344" s="212" t="s">
        <v>881</v>
      </c>
      <c r="D344" s="212" t="s">
        <v>121</v>
      </c>
      <c r="E344" s="213" t="s">
        <v>882</v>
      </c>
      <c r="F344" s="214" t="s">
        <v>883</v>
      </c>
      <c r="G344" s="215" t="s">
        <v>191</v>
      </c>
      <c r="H344" s="216">
        <v>12</v>
      </c>
      <c r="I344" s="217"/>
      <c r="J344" s="218">
        <f>ROUND(I344*H344,2)</f>
        <v>0</v>
      </c>
      <c r="K344" s="219"/>
      <c r="L344" s="41"/>
      <c r="M344" s="220" t="s">
        <v>1</v>
      </c>
      <c r="N344" s="221" t="s">
        <v>38</v>
      </c>
      <c r="O344" s="88"/>
      <c r="P344" s="222">
        <f>O344*H344</f>
        <v>0</v>
      </c>
      <c r="Q344" s="222">
        <v>0.00034000000000000002</v>
      </c>
      <c r="R344" s="222">
        <f>Q344*H344</f>
        <v>0.0040800000000000003</v>
      </c>
      <c r="S344" s="222">
        <v>0</v>
      </c>
      <c r="T344" s="22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4" t="s">
        <v>127</v>
      </c>
      <c r="AT344" s="224" t="s">
        <v>121</v>
      </c>
      <c r="AU344" s="224" t="s">
        <v>83</v>
      </c>
      <c r="AY344" s="14" t="s">
        <v>118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4" t="s">
        <v>81</v>
      </c>
      <c r="BK344" s="225">
        <f>ROUND(I344*H344,2)</f>
        <v>0</v>
      </c>
      <c r="BL344" s="14" t="s">
        <v>127</v>
      </c>
      <c r="BM344" s="224" t="s">
        <v>884</v>
      </c>
    </row>
    <row r="345" s="2" customFormat="1" ht="37.8" customHeight="1">
      <c r="A345" s="35"/>
      <c r="B345" s="36"/>
      <c r="C345" s="212" t="s">
        <v>885</v>
      </c>
      <c r="D345" s="212" t="s">
        <v>121</v>
      </c>
      <c r="E345" s="213" t="s">
        <v>886</v>
      </c>
      <c r="F345" s="214" t="s">
        <v>887</v>
      </c>
      <c r="G345" s="215" t="s">
        <v>191</v>
      </c>
      <c r="H345" s="216">
        <v>4</v>
      </c>
      <c r="I345" s="217"/>
      <c r="J345" s="218">
        <f>ROUND(I345*H345,2)</f>
        <v>0</v>
      </c>
      <c r="K345" s="219"/>
      <c r="L345" s="41"/>
      <c r="M345" s="220" t="s">
        <v>1</v>
      </c>
      <c r="N345" s="221" t="s">
        <v>38</v>
      </c>
      <c r="O345" s="88"/>
      <c r="P345" s="222">
        <f>O345*H345</f>
        <v>0</v>
      </c>
      <c r="Q345" s="222">
        <v>0.00076000000000000004</v>
      </c>
      <c r="R345" s="222">
        <f>Q345*H345</f>
        <v>0.0030400000000000002</v>
      </c>
      <c r="S345" s="222">
        <v>0</v>
      </c>
      <c r="T345" s="22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4" t="s">
        <v>127</v>
      </c>
      <c r="AT345" s="224" t="s">
        <v>121</v>
      </c>
      <c r="AU345" s="224" t="s">
        <v>83</v>
      </c>
      <c r="AY345" s="14" t="s">
        <v>118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4" t="s">
        <v>81</v>
      </c>
      <c r="BK345" s="225">
        <f>ROUND(I345*H345,2)</f>
        <v>0</v>
      </c>
      <c r="BL345" s="14" t="s">
        <v>127</v>
      </c>
      <c r="BM345" s="224" t="s">
        <v>888</v>
      </c>
    </row>
    <row r="346" s="2" customFormat="1" ht="49.05" customHeight="1">
      <c r="A346" s="35"/>
      <c r="B346" s="36"/>
      <c r="C346" s="212" t="s">
        <v>889</v>
      </c>
      <c r="D346" s="212" t="s">
        <v>121</v>
      </c>
      <c r="E346" s="213" t="s">
        <v>890</v>
      </c>
      <c r="F346" s="214" t="s">
        <v>891</v>
      </c>
      <c r="G346" s="215" t="s">
        <v>269</v>
      </c>
      <c r="H346" s="242"/>
      <c r="I346" s="217"/>
      <c r="J346" s="218">
        <f>ROUND(I346*H346,2)</f>
        <v>0</v>
      </c>
      <c r="K346" s="219"/>
      <c r="L346" s="41"/>
      <c r="M346" s="243" t="s">
        <v>1</v>
      </c>
      <c r="N346" s="244" t="s">
        <v>38</v>
      </c>
      <c r="O346" s="245"/>
      <c r="P346" s="246">
        <f>O346*H346</f>
        <v>0</v>
      </c>
      <c r="Q346" s="246">
        <v>0</v>
      </c>
      <c r="R346" s="246">
        <f>Q346*H346</f>
        <v>0</v>
      </c>
      <c r="S346" s="246">
        <v>0</v>
      </c>
      <c r="T346" s="24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4" t="s">
        <v>127</v>
      </c>
      <c r="AT346" s="224" t="s">
        <v>121</v>
      </c>
      <c r="AU346" s="224" t="s">
        <v>83</v>
      </c>
      <c r="AY346" s="14" t="s">
        <v>118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4" t="s">
        <v>81</v>
      </c>
      <c r="BK346" s="225">
        <f>ROUND(I346*H346,2)</f>
        <v>0</v>
      </c>
      <c r="BL346" s="14" t="s">
        <v>127</v>
      </c>
      <c r="BM346" s="224" t="s">
        <v>892</v>
      </c>
    </row>
    <row r="347" s="2" customFormat="1" ht="6.96" customHeight="1">
      <c r="A347" s="35"/>
      <c r="B347" s="63"/>
      <c r="C347" s="64"/>
      <c r="D347" s="64"/>
      <c r="E347" s="64"/>
      <c r="F347" s="64"/>
      <c r="G347" s="64"/>
      <c r="H347" s="64"/>
      <c r="I347" s="64"/>
      <c r="J347" s="64"/>
      <c r="K347" s="64"/>
      <c r="L347" s="41"/>
      <c r="M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</row>
  </sheetData>
  <sheetProtection sheet="1" autoFilter="0" formatColumns="0" formatRows="0" objects="1" scenarios="1" spinCount="100000" saltValue="RW2/+gOPXMH/stVWLwTjXEXVQhVhN1tQwGWuomBizFOvnXzNIGod0b1HECyrzkfVuBGa392iAiTLLHWthEZB9g==" hashValue="zuAI944HW8wj13Ss7YYIja9jBtUWEuDJQfSoEGFIkeFGbXsDOxK6RfdViV109PmwSh+S7+Kf+pgxhG25z34mbA==" algorithmName="SHA-512" password="CC35"/>
  <autoFilter ref="C126:K34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BLEŠNO\Blešno 131</dc:creator>
  <cp:lastModifiedBy>BLEŠNO\Blešno 131</cp:lastModifiedBy>
  <dcterms:created xsi:type="dcterms:W3CDTF">2025-07-02T08:36:58Z</dcterms:created>
  <dcterms:modified xsi:type="dcterms:W3CDTF">2025-07-02T08:37:00Z</dcterms:modified>
</cp:coreProperties>
</file>